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4656095-CAD0-455C-8392-A1C4BCA8A93F}" xr6:coauthVersionLast="36" xr6:coauthVersionMax="36" xr10:uidLastSave="{00000000-0000-0000-0000-000000000000}"/>
  <bookViews>
    <workbookView xWindow="0" yWindow="0" windowWidth="24000" windowHeight="9105" xr2:uid="{4F98D5D7-F712-40F3-B74A-525D1D13B1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4" i="1" l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D87" i="1"/>
  <c r="R87" i="1" s="1"/>
  <c r="P86" i="1"/>
  <c r="P106" i="1" s="1"/>
  <c r="O86" i="1"/>
  <c r="O106" i="1" s="1"/>
  <c r="N86" i="1"/>
  <c r="N106" i="1" s="1"/>
  <c r="M86" i="1"/>
  <c r="M106" i="1" s="1"/>
  <c r="L86" i="1"/>
  <c r="L106" i="1" s="1"/>
  <c r="K86" i="1"/>
  <c r="K106" i="1" s="1"/>
  <c r="J86" i="1"/>
  <c r="J106" i="1" s="1"/>
  <c r="I86" i="1"/>
  <c r="I106" i="1" s="1"/>
  <c r="H86" i="1"/>
  <c r="H106" i="1" s="1"/>
  <c r="G86" i="1"/>
  <c r="G106" i="1" s="1"/>
  <c r="F86" i="1"/>
  <c r="F106" i="1" s="1"/>
  <c r="E86" i="1"/>
  <c r="E106" i="1" s="1"/>
  <c r="B86" i="1"/>
  <c r="Q85" i="1"/>
  <c r="D85" i="1"/>
  <c r="R85" i="1" s="1"/>
  <c r="D84" i="1"/>
  <c r="R83" i="1"/>
  <c r="D83" i="1"/>
  <c r="Q82" i="1"/>
  <c r="D82" i="1"/>
  <c r="Q81" i="1"/>
  <c r="R81" i="1" s="1"/>
  <c r="D81" i="1"/>
  <c r="Q80" i="1"/>
  <c r="D80" i="1"/>
  <c r="R80" i="1" s="1"/>
  <c r="Q79" i="1"/>
  <c r="D79" i="1"/>
  <c r="Q78" i="1"/>
  <c r="D78" i="1"/>
  <c r="R78" i="1" s="1"/>
  <c r="Q77" i="1"/>
  <c r="D77" i="1"/>
  <c r="R77" i="1" s="1"/>
  <c r="Q76" i="1"/>
  <c r="Q75" i="1"/>
  <c r="D75" i="1"/>
  <c r="R75" i="1" s="1"/>
  <c r="Q74" i="1"/>
  <c r="R74" i="1" s="1"/>
  <c r="D74" i="1"/>
  <c r="Q73" i="1"/>
  <c r="D73" i="1"/>
  <c r="Q72" i="1"/>
  <c r="D72" i="1"/>
  <c r="Q71" i="1"/>
  <c r="R71" i="1" s="1"/>
  <c r="D71" i="1"/>
  <c r="Q70" i="1"/>
  <c r="R70" i="1" s="1"/>
  <c r="D70" i="1"/>
  <c r="Q69" i="1"/>
  <c r="D69" i="1"/>
  <c r="Q68" i="1"/>
  <c r="D68" i="1"/>
  <c r="Q67" i="1"/>
  <c r="R67" i="1" s="1"/>
  <c r="D67" i="1"/>
  <c r="Q66" i="1"/>
  <c r="D66" i="1"/>
  <c r="Q65" i="1"/>
  <c r="R65" i="1" s="1"/>
  <c r="D65" i="1"/>
  <c r="Q64" i="1"/>
  <c r="Q63" i="1"/>
  <c r="D63" i="1"/>
  <c r="Q62" i="1"/>
  <c r="R62" i="1" s="1"/>
  <c r="D62" i="1"/>
  <c r="Q61" i="1"/>
  <c r="D61" i="1"/>
  <c r="Q60" i="1"/>
  <c r="D60" i="1"/>
  <c r="Q59" i="1"/>
  <c r="Q58" i="1"/>
  <c r="D58" i="1"/>
  <c r="Q57" i="1"/>
  <c r="D57" i="1"/>
  <c r="R57" i="1" s="1"/>
  <c r="R56" i="1"/>
  <c r="Q56" i="1"/>
  <c r="D56" i="1"/>
  <c r="Q55" i="1"/>
  <c r="D55" i="1"/>
  <c r="Q54" i="1"/>
  <c r="R54" i="1" s="1"/>
  <c r="D54" i="1"/>
  <c r="Q53" i="1"/>
  <c r="D53" i="1"/>
  <c r="R53" i="1" s="1"/>
  <c r="Q52" i="1"/>
  <c r="D52" i="1"/>
  <c r="R52" i="1" s="1"/>
  <c r="Q51" i="1"/>
  <c r="R51" i="1" s="1"/>
  <c r="D51" i="1"/>
  <c r="Q50" i="1"/>
  <c r="D50" i="1"/>
  <c r="Q49" i="1"/>
  <c r="D49" i="1"/>
  <c r="Q48" i="1"/>
  <c r="R48" i="1" s="1"/>
  <c r="D48" i="1"/>
  <c r="Q46" i="1"/>
  <c r="R46" i="1" s="1"/>
  <c r="D46" i="1"/>
  <c r="Q45" i="1"/>
  <c r="D45" i="1"/>
  <c r="Q44" i="1"/>
  <c r="C44" i="1"/>
  <c r="D44" i="1" s="1"/>
  <c r="R44" i="1" s="1"/>
  <c r="Q43" i="1"/>
  <c r="D43" i="1"/>
  <c r="C43" i="1"/>
  <c r="C86" i="1" s="1"/>
  <c r="C106" i="1" s="1"/>
  <c r="Q41" i="1"/>
  <c r="D41" i="1"/>
  <c r="Q40" i="1"/>
  <c r="D40" i="1"/>
  <c r="Q39" i="1"/>
  <c r="R39" i="1" s="1"/>
  <c r="D39" i="1"/>
  <c r="Q37" i="1"/>
  <c r="R37" i="1" s="1"/>
  <c r="D37" i="1"/>
  <c r="Q36" i="1"/>
  <c r="D36" i="1"/>
  <c r="Q35" i="1"/>
  <c r="D35" i="1"/>
  <c r="Q34" i="1"/>
  <c r="R34" i="1" s="1"/>
  <c r="D34" i="1"/>
  <c r="Q33" i="1"/>
  <c r="D33" i="1"/>
  <c r="Q32" i="1"/>
  <c r="R32" i="1" s="1"/>
  <c r="D32" i="1"/>
  <c r="Q31" i="1"/>
  <c r="D31" i="1"/>
  <c r="R31" i="1" s="1"/>
  <c r="Q30" i="1"/>
  <c r="D30" i="1"/>
  <c r="Q29" i="1"/>
  <c r="D29" i="1"/>
  <c r="Q28" i="1"/>
  <c r="D28" i="1"/>
  <c r="Q27" i="1"/>
  <c r="R27" i="1" s="1"/>
  <c r="D27" i="1"/>
  <c r="Q26" i="1"/>
  <c r="R26" i="1" s="1"/>
  <c r="D26" i="1"/>
  <c r="Q25" i="1"/>
  <c r="D25" i="1"/>
  <c r="Q24" i="1"/>
  <c r="D24" i="1"/>
  <c r="Q23" i="1"/>
  <c r="R23" i="1" s="1"/>
  <c r="D23" i="1"/>
  <c r="Q22" i="1"/>
  <c r="D22" i="1"/>
  <c r="Q21" i="1"/>
  <c r="R21" i="1" s="1"/>
  <c r="D21" i="1"/>
  <c r="Q20" i="1"/>
  <c r="D20" i="1"/>
  <c r="R20" i="1" s="1"/>
  <c r="R19" i="1"/>
  <c r="Q19" i="1"/>
  <c r="D19" i="1"/>
  <c r="Q18" i="1"/>
  <c r="D18" i="1"/>
  <c r="Q17" i="1"/>
  <c r="R17" i="1" s="1"/>
  <c r="D17" i="1"/>
  <c r="Q16" i="1"/>
  <c r="D16" i="1"/>
  <c r="Q15" i="1"/>
  <c r="R15" i="1" s="1"/>
  <c r="D15" i="1"/>
  <c r="Q14" i="1"/>
  <c r="R14" i="1" s="1"/>
  <c r="D14" i="1"/>
  <c r="Q13" i="1"/>
  <c r="R13" i="1" s="1"/>
  <c r="D13" i="1"/>
  <c r="Q11" i="1"/>
  <c r="D11" i="1"/>
  <c r="R11" i="1" s="1"/>
  <c r="Q10" i="1"/>
  <c r="R10" i="1" s="1"/>
  <c r="D10" i="1"/>
  <c r="Q9" i="1"/>
  <c r="D9" i="1"/>
  <c r="R18" i="1" l="1"/>
  <c r="R25" i="1"/>
  <c r="R45" i="1"/>
  <c r="R55" i="1"/>
  <c r="Q86" i="1"/>
  <c r="R22" i="1"/>
  <c r="R24" i="1"/>
  <c r="R29" i="1"/>
  <c r="R33" i="1"/>
  <c r="R35" i="1"/>
  <c r="R41" i="1"/>
  <c r="R50" i="1"/>
  <c r="R60" i="1"/>
  <c r="R66" i="1"/>
  <c r="R68" i="1"/>
  <c r="R73" i="1"/>
  <c r="R79" i="1"/>
  <c r="Q104" i="1"/>
  <c r="R16" i="1"/>
  <c r="R36" i="1"/>
  <c r="R63" i="1"/>
  <c r="R69" i="1"/>
  <c r="R82" i="1"/>
  <c r="R28" i="1"/>
  <c r="R40" i="1"/>
  <c r="R49" i="1"/>
  <c r="R58" i="1"/>
  <c r="R72" i="1"/>
  <c r="B106" i="1"/>
  <c r="Q106" i="1"/>
  <c r="D86" i="1"/>
  <c r="D106" i="1" s="1"/>
  <c r="R9" i="1"/>
  <c r="R43" i="1"/>
  <c r="R61" i="1"/>
  <c r="R86" i="1" l="1"/>
  <c r="R106" i="1"/>
</calcChain>
</file>

<file path=xl/sharedStrings.xml><?xml version="1.0" encoding="utf-8"?>
<sst xmlns="http://schemas.openxmlformats.org/spreadsheetml/2006/main" count="124" uniqueCount="121">
  <si>
    <t>COUNTY GOVERNMENT OF BUSIA</t>
  </si>
  <si>
    <t>P.O BOX PRIVATE BAG -50400</t>
  </si>
  <si>
    <t xml:space="preserve">         BUSIA-KENYA</t>
  </si>
  <si>
    <t>COUNTY TREASURY</t>
  </si>
  <si>
    <t xml:space="preserve">                                                           </t>
  </si>
  <si>
    <t xml:space="preserve">APPROVED BUDGET ESTIMATES </t>
  </si>
  <si>
    <t>APPROVED  SUPPL. BUDGET ESTIMATES</t>
  </si>
  <si>
    <t xml:space="preserve">REVISED BUDGET ESTIMATES </t>
  </si>
  <si>
    <t xml:space="preserve"> JULY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</si>
  <si>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</si>
  <si>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</si>
  <si>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</si>
  <si>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</si>
  <si>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</si>
  <si>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</si>
  <si>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</si>
  <si>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</si>
  <si>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</si>
  <si>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</si>
  <si>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</si>
  <si>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 xml:space="preserve">TOTAL </t>
  </si>
  <si>
    <t>%PER FORM</t>
  </si>
  <si>
    <t>2024/2025</t>
  </si>
  <si>
    <t>C=D/A*100</t>
  </si>
  <si>
    <t>ADMINISTRATIVE SERVICES</t>
  </si>
  <si>
    <t>Fire Safety</t>
  </si>
  <si>
    <t>Payroll Product</t>
  </si>
  <si>
    <t>Impounding/Clamp. Fees</t>
  </si>
  <si>
    <t>AGRI. &amp; ANIMAL RESOURCES</t>
  </si>
  <si>
    <t>Tobacco Cess</t>
  </si>
  <si>
    <t>Sugar Cane Cess</t>
  </si>
  <si>
    <t>Transit Produce Cess</t>
  </si>
  <si>
    <t>Fish Cess</t>
  </si>
  <si>
    <t>Tractor Hire Services</t>
  </si>
  <si>
    <t>Agriculture Training College</t>
  </si>
  <si>
    <t>Veterinary Services</t>
  </si>
  <si>
    <t>Meat inspection fees( Bovine, pigs, sheep and goats)</t>
  </si>
  <si>
    <t>Stock Sale</t>
  </si>
  <si>
    <t>Fish Traders License</t>
  </si>
  <si>
    <t>Fish Movement Permit</t>
  </si>
  <si>
    <t>Reg. Of Boats License</t>
  </si>
  <si>
    <t>Fisherman's License</t>
  </si>
  <si>
    <t>Livestock movement permit</t>
  </si>
  <si>
    <t>Wakhungu Fish Farm</t>
  </si>
  <si>
    <t>Fish Import Permit</t>
  </si>
  <si>
    <t>Cage Licensing</t>
  </si>
  <si>
    <t>Fingerling Sale</t>
  </si>
  <si>
    <t>Slaughter Fees</t>
  </si>
  <si>
    <t>Slaughter premise licenses</t>
  </si>
  <si>
    <t>Vaccination</t>
  </si>
  <si>
    <t>Artificial Insemination</t>
  </si>
  <si>
    <t>Meat Carrier License</t>
  </si>
  <si>
    <t>Certificate of Transport</t>
  </si>
  <si>
    <t>Automation for licenses for Agro-dealers</t>
  </si>
  <si>
    <t>SPORTS CULTURE &amp; SOC</t>
  </si>
  <si>
    <t>Hire Of Hall / Office</t>
  </si>
  <si>
    <t>Community Cultural Centres</t>
  </si>
  <si>
    <t>Registration/ Renewal of SHGs, CBOs, Women groups and Youth groups</t>
  </si>
  <si>
    <t>HEALTH &amp; SANITATION</t>
  </si>
  <si>
    <t>Mortuary Fees(Facilities)</t>
  </si>
  <si>
    <t>Hospital User Fees-(Facilities)</t>
  </si>
  <si>
    <t>Public Health services</t>
  </si>
  <si>
    <t>NHIF/SHA(Facilities)</t>
  </si>
  <si>
    <t>LANDS, HOUS. &amp; URBN DEV</t>
  </si>
  <si>
    <t>Advertisement</t>
  </si>
  <si>
    <t xml:space="preserve">Cilor </t>
  </si>
  <si>
    <t>Cilor(Contributions in lieu of rates) Arrears</t>
  </si>
  <si>
    <t>Land Rates</t>
  </si>
  <si>
    <t>Land Rates (Arrears)</t>
  </si>
  <si>
    <t>Plot Rent</t>
  </si>
  <si>
    <t>Plot Rent Arrears</t>
  </si>
  <si>
    <t>Rent/Gov Houses</t>
  </si>
  <si>
    <t>Application Of Plans</t>
  </si>
  <si>
    <t>Building Plans Approval</t>
  </si>
  <si>
    <t>Animal Control and Welfare</t>
  </si>
  <si>
    <t>ROAD TRANS. &amp; PUB. WORKS</t>
  </si>
  <si>
    <t>Trailer Parking Fees</t>
  </si>
  <si>
    <t>Bus Parking Fees</t>
  </si>
  <si>
    <t>Reserved Parking</t>
  </si>
  <si>
    <t>Machine Hire</t>
  </si>
  <si>
    <t>WATER, ENV. &amp; NAT. RES</t>
  </si>
  <si>
    <t>Solid Waste</t>
  </si>
  <si>
    <t>Sand Cess</t>
  </si>
  <si>
    <t>Drilling Rig</t>
  </si>
  <si>
    <t>Busia Hills Water Supply</t>
  </si>
  <si>
    <t>Busijo Water Supply</t>
  </si>
  <si>
    <t>Alema Water Supply</t>
  </si>
  <si>
    <t>Munana Water Supply</t>
  </si>
  <si>
    <t>Butula Water Supply</t>
  </si>
  <si>
    <t>Port Victoria Water Supply</t>
  </si>
  <si>
    <t>Noise</t>
  </si>
  <si>
    <t>Water Bowser</t>
  </si>
  <si>
    <t>TRADE,COOP., DEV,TOUR</t>
  </si>
  <si>
    <t>Single Business Permit</t>
  </si>
  <si>
    <t>Market Stall / Kiosk</t>
  </si>
  <si>
    <t>Markets Fees</t>
  </si>
  <si>
    <t>Weights &amp; Measures</t>
  </si>
  <si>
    <t>Co-Operatives Audit Fees</t>
  </si>
  <si>
    <t>Liquor License</t>
  </si>
  <si>
    <t>Charcoal Fees</t>
  </si>
  <si>
    <t>Insurance Compensation/Refund</t>
  </si>
  <si>
    <t>Other Miscellaneous</t>
  </si>
  <si>
    <t>TOTAL REVENUE LOCAL SOURCE</t>
  </si>
  <si>
    <t>LESS: APPROPRIATION IN AID</t>
  </si>
  <si>
    <t>Facility Improvement Fund Retained for the Month</t>
  </si>
  <si>
    <t>BUSIA COUNTY REFERRAL</t>
  </si>
  <si>
    <t>KOCHOLYA HOSPITAL</t>
  </si>
  <si>
    <t>ALUPE HOSPITAL</t>
  </si>
  <si>
    <t>NAMBALE HOSPITAL</t>
  </si>
  <si>
    <t>PORT VICTORIA HOSPITAL</t>
  </si>
  <si>
    <t>SIO PORT HOSPITAL</t>
  </si>
  <si>
    <t>KHUNYANGU HOSPITAL</t>
  </si>
  <si>
    <t>AMUKURA SUBCOUNTY HOSPITAL</t>
  </si>
  <si>
    <t>LUPIDA SCH</t>
  </si>
  <si>
    <t>MATAYOS SCH</t>
  </si>
  <si>
    <t>MUKHOBOLA SCH</t>
  </si>
  <si>
    <t>BUMALA B SCH</t>
  </si>
  <si>
    <t>ANGURAI SCH</t>
  </si>
  <si>
    <t>REVENUE FROM HEALTH FACILITIES</t>
  </si>
  <si>
    <t>CPHRA</t>
  </si>
  <si>
    <t xml:space="preserve">TOTAL NET OWN SOURCE REVENUE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</si>
</sst>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7030A0"/>
      <name val="Times New Roman"/>
      <family val="1"/>
    </font>
    <font>
      <b/>
      <sz val="12"/>
      <color rgb="FF7030A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50"/>
      <name val="Times New Roman"/>
      <family val="1"/>
    </font>
    <font>
      <sz val="12"/>
      <color rgb="FF00B050"/>
      <name val="Times New Roman"/>
      <family val="1"/>
    </font>
    <font>
      <sz val="11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b/>
      <u val="doubleAccounting"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u val="double"/>
      <sz val="12"/>
      <color rgb="FFFF0000"/>
      <name val="Times New Roman"/>
      <family val="1"/>
    </font>
    <font>
      <b/>
      <u val="double"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43" fontId="3" fillId="0" borderId="0" xfId="1" applyFont="1" applyFill="1"/>
    <xf numFmtId="0" fontId="5" fillId="0" borderId="1" xfId="0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wrapText="1"/>
    </xf>
    <xf numFmtId="164" fontId="7" fillId="0" borderId="1" xfId="1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6" fillId="0" borderId="1" xfId="1" applyNumberFormat="1" applyFont="1" applyFill="1" applyBorder="1" applyAlignment="1">
      <alignment horizontal="center" wrapText="1"/>
    </xf>
    <xf numFmtId="0" fontId="7" fillId="0" borderId="1" xfId="1" applyNumberFormat="1" applyFont="1" applyFill="1" applyBorder="1" applyAlignment="1">
      <alignment horizontal="center" wrapText="1"/>
    </xf>
    <xf numFmtId="0" fontId="8" fillId="0" borderId="2" xfId="0" applyFont="1" applyFill="1" applyBorder="1"/>
    <xf numFmtId="0" fontId="5" fillId="0" borderId="2" xfId="0" applyFont="1" applyFill="1" applyBorder="1"/>
    <xf numFmtId="3" fontId="9" fillId="2" borderId="2" xfId="0" applyNumberFormat="1" applyFont="1" applyFill="1" applyBorder="1" applyAlignment="1">
      <alignment wrapText="1"/>
    </xf>
    <xf numFmtId="165" fontId="10" fillId="2" borderId="2" xfId="2" applyFont="1" applyFill="1" applyBorder="1"/>
    <xf numFmtId="165" fontId="4" fillId="2" borderId="2" xfId="2" applyFont="1" applyFill="1" applyBorder="1"/>
    <xf numFmtId="166" fontId="11" fillId="2" borderId="2" xfId="2" applyNumberFormat="1" applyFont="1" applyFill="1" applyBorder="1"/>
    <xf numFmtId="166" fontId="12" fillId="2" borderId="2" xfId="2" applyNumberFormat="1" applyFont="1" applyFill="1" applyBorder="1"/>
    <xf numFmtId="166" fontId="11" fillId="2" borderId="2" xfId="3" applyNumberFormat="1" applyFont="1" applyFill="1" applyBorder="1"/>
    <xf numFmtId="3" fontId="5" fillId="0" borderId="1" xfId="0" applyNumberFormat="1" applyFont="1" applyFill="1" applyBorder="1" applyAlignment="1">
      <alignment wrapText="1"/>
    </xf>
    <xf numFmtId="166" fontId="5" fillId="0" borderId="1" xfId="2" applyNumberFormat="1" applyFont="1" applyFill="1" applyBorder="1"/>
    <xf numFmtId="166" fontId="4" fillId="0" borderId="1" xfId="2" applyNumberFormat="1" applyFont="1" applyFill="1" applyBorder="1"/>
    <xf numFmtId="166" fontId="8" fillId="0" borderId="1" xfId="2" applyNumberFormat="1" applyFont="1" applyFill="1" applyBorder="1"/>
    <xf numFmtId="166" fontId="13" fillId="0" borderId="1" xfId="2" applyNumberFormat="1" applyFont="1" applyFill="1" applyBorder="1"/>
    <xf numFmtId="166" fontId="13" fillId="0" borderId="2" xfId="2" applyNumberFormat="1" applyFont="1" applyFill="1" applyBorder="1"/>
    <xf numFmtId="166" fontId="8" fillId="0" borderId="2" xfId="2" applyNumberFormat="1" applyFont="1" applyFill="1" applyBorder="1"/>
    <xf numFmtId="165" fontId="10" fillId="0" borderId="2" xfId="2" applyFont="1" applyFill="1" applyBorder="1"/>
    <xf numFmtId="166" fontId="14" fillId="0" borderId="2" xfId="2" applyNumberFormat="1" applyFont="1" applyFill="1" applyBorder="1"/>
    <xf numFmtId="3" fontId="9" fillId="2" borderId="1" xfId="0" applyNumberFormat="1" applyFont="1" applyFill="1" applyBorder="1" applyAlignment="1">
      <alignment wrapText="1"/>
    </xf>
    <xf numFmtId="166" fontId="5" fillId="2" borderId="1" xfId="2" applyNumberFormat="1" applyFont="1" applyFill="1" applyBorder="1"/>
    <xf numFmtId="166" fontId="4" fillId="2" borderId="1" xfId="2" applyNumberFormat="1" applyFont="1" applyFill="1" applyBorder="1"/>
    <xf numFmtId="166" fontId="8" fillId="2" borderId="1" xfId="2" applyNumberFormat="1" applyFont="1" applyFill="1" applyBorder="1"/>
    <xf numFmtId="166" fontId="5" fillId="2" borderId="2" xfId="2" applyNumberFormat="1" applyFont="1" applyFill="1" applyBorder="1"/>
    <xf numFmtId="166" fontId="8" fillId="2" borderId="2" xfId="2" applyNumberFormat="1" applyFont="1" applyFill="1" applyBorder="1"/>
    <xf numFmtId="164" fontId="8" fillId="2" borderId="2" xfId="4" applyNumberFormat="1" applyFont="1" applyFill="1" applyBorder="1"/>
    <xf numFmtId="164" fontId="5" fillId="2" borderId="2" xfId="4" applyNumberFormat="1" applyFont="1" applyFill="1" applyBorder="1"/>
    <xf numFmtId="165" fontId="8" fillId="0" borderId="2" xfId="2" applyFont="1" applyFill="1" applyBorder="1"/>
    <xf numFmtId="0" fontId="5" fillId="0" borderId="1" xfId="0" applyFont="1" applyFill="1" applyBorder="1" applyAlignment="1">
      <alignment horizontal="left" vertical="center" wrapText="1"/>
    </xf>
    <xf numFmtId="166" fontId="5" fillId="0" borderId="3" xfId="2" applyNumberFormat="1" applyFont="1" applyFill="1" applyBorder="1"/>
    <xf numFmtId="166" fontId="5" fillId="0" borderId="2" xfId="2" applyNumberFormat="1" applyFont="1" applyFill="1" applyBorder="1"/>
    <xf numFmtId="164" fontId="5" fillId="0" borderId="2" xfId="4" applyNumberFormat="1" applyFont="1" applyFill="1" applyBorder="1"/>
    <xf numFmtId="164" fontId="8" fillId="0" borderId="2" xfId="4" applyNumberFormat="1" applyFont="1" applyFill="1" applyBorder="1"/>
    <xf numFmtId="3" fontId="5" fillId="0" borderId="2" xfId="0" applyNumberFormat="1" applyFont="1" applyFill="1" applyBorder="1" applyAlignment="1">
      <alignment wrapText="1"/>
    </xf>
    <xf numFmtId="164" fontId="15" fillId="0" borderId="2" xfId="4" applyNumberFormat="1" applyFont="1" applyFill="1" applyBorder="1"/>
    <xf numFmtId="3" fontId="5" fillId="0" borderId="4" xfId="0" applyNumberFormat="1" applyFont="1" applyFill="1" applyBorder="1" applyAlignment="1">
      <alignment wrapText="1"/>
    </xf>
    <xf numFmtId="166" fontId="5" fillId="0" borderId="4" xfId="2" applyNumberFormat="1" applyFont="1" applyFill="1" applyBorder="1"/>
    <xf numFmtId="164" fontId="5" fillId="0" borderId="4" xfId="1" applyNumberFormat="1" applyFont="1" applyFill="1" applyBorder="1"/>
    <xf numFmtId="164" fontId="5" fillId="0" borderId="1" xfId="1" applyNumberFormat="1" applyFont="1" applyFill="1" applyBorder="1"/>
    <xf numFmtId="164" fontId="8" fillId="0" borderId="1" xfId="1" applyNumberFormat="1" applyFont="1" applyFill="1" applyBorder="1"/>
    <xf numFmtId="3" fontId="16" fillId="0" borderId="1" xfId="0" applyNumberFormat="1" applyFont="1" applyFill="1" applyBorder="1"/>
    <xf numFmtId="164" fontId="17" fillId="0" borderId="1" xfId="1" applyNumberFormat="1" applyFont="1" applyFill="1" applyBorder="1"/>
    <xf numFmtId="164" fontId="18" fillId="0" borderId="1" xfId="1" applyNumberFormat="1" applyFont="1" applyFill="1" applyBorder="1"/>
    <xf numFmtId="3" fontId="5" fillId="0" borderId="1" xfId="0" applyNumberFormat="1" applyFont="1" applyFill="1" applyBorder="1"/>
    <xf numFmtId="166" fontId="8" fillId="0" borderId="1" xfId="1" applyNumberFormat="1" applyFont="1" applyFill="1" applyBorder="1"/>
    <xf numFmtId="166" fontId="19" fillId="0" borderId="1" xfId="1" applyNumberFormat="1" applyFont="1" applyFill="1" applyBorder="1"/>
    <xf numFmtId="166" fontId="17" fillId="0" borderId="1" xfId="1" applyNumberFormat="1" applyFont="1" applyFill="1" applyBorder="1"/>
    <xf numFmtId="166" fontId="17" fillId="0" borderId="2" xfId="1" applyNumberFormat="1" applyFont="1" applyFill="1" applyBorder="1"/>
    <xf numFmtId="166" fontId="17" fillId="0" borderId="2" xfId="4" applyNumberFormat="1" applyFont="1" applyFill="1" applyBorder="1"/>
    <xf numFmtId="166" fontId="16" fillId="0" borderId="1" xfId="1" applyNumberFormat="1" applyFont="1" applyFill="1" applyBorder="1"/>
    <xf numFmtId="166" fontId="20" fillId="0" borderId="1" xfId="1" applyNumberFormat="1" applyFont="1" applyFill="1" applyBorder="1"/>
    <xf numFmtId="166" fontId="16" fillId="0" borderId="4" xfId="1" applyNumberFormat="1" applyFont="1" applyFill="1" applyBorder="1"/>
    <xf numFmtId="166" fontId="16" fillId="0" borderId="2" xfId="1" applyNumberFormat="1" applyFont="1" applyFill="1" applyBorder="1"/>
    <xf numFmtId="166" fontId="16" fillId="0" borderId="5" xfId="1" applyNumberFormat="1" applyFont="1" applyFill="1" applyBorder="1" applyAlignment="1">
      <alignment horizontal="center"/>
    </xf>
    <xf numFmtId="166" fontId="16" fillId="0" borderId="1" xfId="1" applyNumberFormat="1" applyFont="1" applyFill="1" applyBorder="1" applyAlignment="1">
      <alignment horizontal="center"/>
    </xf>
    <xf numFmtId="166" fontId="16" fillId="0" borderId="2" xfId="1" applyNumberFormat="1" applyFont="1" applyFill="1" applyBorder="1" applyAlignment="1">
      <alignment horizontal="center"/>
    </xf>
    <xf numFmtId="166" fontId="16" fillId="0" borderId="6" xfId="1" applyNumberFormat="1" applyFont="1" applyFill="1" applyBorder="1"/>
    <xf numFmtId="166" fontId="5" fillId="0" borderId="1" xfId="1" applyNumberFormat="1" applyFont="1" applyFill="1" applyBorder="1"/>
    <xf numFmtId="166" fontId="5" fillId="0" borderId="3" xfId="1" applyNumberFormat="1" applyFont="1" applyFill="1" applyBorder="1"/>
    <xf numFmtId="166" fontId="5" fillId="0" borderId="2" xfId="1" applyNumberFormat="1" applyFont="1" applyFill="1" applyBorder="1"/>
    <xf numFmtId="166" fontId="5" fillId="0" borderId="7" xfId="1" applyNumberFormat="1" applyFont="1" applyFill="1" applyBorder="1"/>
    <xf numFmtId="166" fontId="5" fillId="0" borderId="1" xfId="1" applyNumberFormat="1" applyFont="1" applyFill="1" applyBorder="1" applyAlignment="1">
      <alignment horizontal="center"/>
    </xf>
    <xf numFmtId="166" fontId="13" fillId="0" borderId="6" xfId="2" applyNumberFormat="1" applyFont="1" applyFill="1" applyBorder="1"/>
    <xf numFmtId="166" fontId="5" fillId="0" borderId="2" xfId="1" applyNumberFormat="1" applyFont="1" applyFill="1" applyBorder="1" applyAlignment="1">
      <alignment horizontal="center"/>
    </xf>
    <xf numFmtId="164" fontId="16" fillId="0" borderId="1" xfId="1" applyNumberFormat="1" applyFont="1" applyFill="1" applyBorder="1"/>
    <xf numFmtId="164" fontId="21" fillId="0" borderId="1" xfId="1" applyNumberFormat="1" applyFont="1" applyFill="1" applyBorder="1"/>
  </cellXfs>
  <cellStyles count="5">
    <cellStyle name="Comma" xfId="1" builtinId="3"/>
    <cellStyle name="Comma 2 2 2" xfId="4" xr:uid="{C39BE917-12EF-4EE0-9703-256B9809B88B}"/>
    <cellStyle name="Comma 3" xfId="2" xr:uid="{A5B986A6-D8E1-4E97-999E-51A951E177AA}"/>
    <cellStyle name="Comma 3 2" xfId="3" xr:uid="{F5558A40-3F7D-43A2-B2C1-CB1ECB2002B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101870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E3B5AC-EE2B-4532-BE27-784AE2EC0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09895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106734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207C0E-9745-4B26-9A4E-4470E644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14759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115651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439485-D166-4E13-9CFB-332A0A2BE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23676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101870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91A0F1-A060-4D38-8137-09C55DA79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09895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110787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6273A87-61FE-4A4B-A4DA-72932652A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18812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101870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9C2B0A7-11B7-487C-83B6-A350241C4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09895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106734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F013AE1-741D-4B54-AD60-E25A1B882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14759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115651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2DCEB12-7ABD-471C-B342-2006E75F5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23676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111395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C0BD5EC-8151-43DB-8381-ACB1BD9D6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19420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116259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6E17307-F04D-44D0-A331-2F4447BD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24284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5</xdr:row>
      <xdr:rowOff>1351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E02014C-8EDC-43E2-BF25-A35789436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33201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111395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62AFE12-A2A3-4031-A318-450EE31CF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19420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120312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2507149-4BF6-41DB-A2D3-C444486F8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28337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111395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F750C06-E3D1-46B7-B04E-89581D21B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19420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101870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D248F3D-07EB-42C8-A8E8-5D3C0AA39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09895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106734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5B83A57-DA74-45F4-9423-65A691161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14759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115651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94516D1-599C-4F39-9FCC-54A27C254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23676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101870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C8B1DF9-C422-4ABF-9E53-48FAFDBAF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09895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110787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74FFADD-7A22-4401-B997-8B0D7A42F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18812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101870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21DC1A4-FAA1-4F39-B5D6-4D75686F6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09895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106734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87ECEF5-7E58-45C4-9D6A-2A7392909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14759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115651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01A9A4D-3844-485B-AA9A-C30C5BC32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23676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111395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0A50C6E-0A6E-40CE-A7F1-51B527F32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19420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116259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31C2ABB-FB75-476C-B1D3-2389A3C0B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24284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5</xdr:row>
      <xdr:rowOff>1351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72B1549-6FC3-486F-81A3-32DA42025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33201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111395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3EF1FEA-E910-4DE4-8440-B52E04DFE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19420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120312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69AF8111-8DE9-4D2D-9523-191DE1665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28337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111395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2D2B5BE-0003-4669-8D0F-37B7668E5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19420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96682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A81ABA9-3D0C-49E9-90B0-8EC5FBBB4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04707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101546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FB1BDC7-EB36-46C1-AD3D-7D7555ABC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09571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110463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9590478-847E-4B94-B35D-52AF9FA3E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18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96682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9226ECF-E9A1-4619-99E8-E469740C6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04707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105599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9E4B02C-3F2D-4C87-8182-B78A6970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13624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96682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0529419-0ECB-4D5A-A390-F2AEA8193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04707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101546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BD902580-0799-4C71-997D-45E1DC0F3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09571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110463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6A7348B-97B2-4B71-9DB3-C00B7DC47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18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106207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D2A0B37-92D9-4495-B59E-DFA8F994E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14232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111071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FFD4755-4B92-4097-9272-FE53CBE3F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19096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119988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220E5A0-27DB-44E2-A595-E1B5EAA66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28013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106207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4E61FA78-FA64-46DC-AE2A-461EA12AD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14232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115124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4C56A52-52C7-44BA-82A6-7ED1F5792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23149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106207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11003F5-F43A-4A84-B21F-5FB05E11C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14232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96682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AA5E0F0-491D-426C-B497-7CEC1B2CE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04707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101546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205D7A5-44D4-430A-86B0-2C7BA9286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09571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110463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A10AC3B1-F9DC-4023-81DF-BB02BF35B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18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96682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CF387B67-A0CA-4191-86D0-49004CB47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04707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105599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93DB553E-D8A8-4C27-9529-B40C6896C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13624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96682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2315F56-02E7-4D45-9C56-4ADAE1D8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04707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101546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B8E9B90-A785-4D74-BEC9-416CAD7DC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09571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1959299</xdr:colOff>
      <xdr:row>4</xdr:row>
      <xdr:rowOff>110463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2021C146-862C-49C4-9C7D-42F7E6320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1632274" cy="818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106207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C8DA3FAB-9729-4DE3-9FA9-5FB73303A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14232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111071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74C13619-9EB4-4D31-9379-36A37A122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19096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119988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E798F01-F0AF-4E19-A4D8-2FD44F20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28013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106207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70F9D2F3-14C7-4082-91FC-199CA089A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14232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115124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4A3CACE6-BE1B-4066-80A0-979E3BC02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23149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327025</xdr:colOff>
      <xdr:row>0</xdr:row>
      <xdr:rowOff>53975</xdr:rowOff>
    </xdr:from>
    <xdr:to>
      <xdr:col>0</xdr:col>
      <xdr:colOff>2877347</xdr:colOff>
      <xdr:row>4</xdr:row>
      <xdr:rowOff>106207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8457E3DA-34C7-4828-ADF7-3D003D3CA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" y="53975"/>
          <a:ext cx="2550322" cy="814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F07A-CEAB-43B6-819C-373CF92A3368}">
  <dimension ref="A1:R106"/>
  <sheetViews>
    <sheetView tabSelected="1" topLeftCell="B1" workbookViewId="0">
      <selection activeCell="P13" sqref="P13"/>
    </sheetView>
  </sheetViews>
  <sheetFormatPr defaultRowHeight="15" x14ac:dyDescent="0.25"/>
  <cols>
    <col min="1" max="1" width="51.140625" bestFit="1" customWidth="1"/>
    <col min="2" max="2" width="14.7109375" bestFit="1" customWidth="1"/>
    <col min="3" max="3" width="13.5703125" bestFit="1" customWidth="1"/>
    <col min="4" max="4" width="14.7109375" bestFit="1" customWidth="1"/>
    <col min="5" max="5" width="12.85546875" customWidth="1"/>
    <col min="6" max="6" width="12.7109375" bestFit="1" customWidth="1"/>
    <col min="7" max="7" width="15" bestFit="1" customWidth="1"/>
    <col min="8" max="8" width="12.7109375" bestFit="1" customWidth="1"/>
    <col min="9" max="9" width="14.5703125" bestFit="1" customWidth="1"/>
    <col min="10" max="10" width="14.28515625" bestFit="1" customWidth="1"/>
    <col min="11" max="11" width="12.7109375" bestFit="1" customWidth="1"/>
    <col min="12" max="12" width="13.42578125" bestFit="1" customWidth="1"/>
    <col min="13" max="16" width="12.7109375" bestFit="1" customWidth="1"/>
    <col min="17" max="17" width="14" bestFit="1" customWidth="1"/>
    <col min="18" max="18" width="15.42578125" bestFit="1" customWidth="1"/>
  </cols>
  <sheetData>
    <row r="1" spans="1:18" s="4" customFormat="1" ht="15.75" x14ac:dyDescent="0.25">
      <c r="A1" s="1"/>
      <c r="B1" s="2"/>
      <c r="C1" s="3"/>
      <c r="D1" s="2"/>
      <c r="E1" s="2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1"/>
    </row>
    <row r="2" spans="1:18" s="4" customFormat="1" ht="15.75" x14ac:dyDescent="0.25">
      <c r="A2" s="2"/>
      <c r="B2" s="2"/>
      <c r="C2" s="3"/>
      <c r="D2" s="2"/>
      <c r="E2" s="2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1"/>
    </row>
    <row r="3" spans="1:18" s="4" customFormat="1" ht="15.75" x14ac:dyDescent="0.25">
      <c r="A3" s="2"/>
      <c r="B3" s="2"/>
      <c r="C3" s="3"/>
      <c r="D3" s="2"/>
      <c r="E3" s="2" t="s">
        <v>2</v>
      </c>
      <c r="F3" s="2"/>
      <c r="G3" s="2"/>
      <c r="H3" s="2"/>
      <c r="I3" s="2"/>
      <c r="J3" s="2"/>
      <c r="K3" s="2"/>
      <c r="L3" s="2"/>
      <c r="M3" s="5"/>
      <c r="N3" s="2"/>
      <c r="O3" s="2"/>
      <c r="P3" s="2"/>
      <c r="Q3" s="1"/>
      <c r="R3" s="1"/>
    </row>
    <row r="4" spans="1:18" s="4" customFormat="1" ht="15.75" x14ac:dyDescent="0.25">
      <c r="A4" s="1"/>
      <c r="B4" s="2"/>
      <c r="C4" s="3"/>
      <c r="D4" s="2"/>
      <c r="E4" s="2" t="s">
        <v>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  <c r="R4" s="1"/>
    </row>
    <row r="5" spans="1:18" s="4" customFormat="1" ht="9.75" customHeight="1" x14ac:dyDescent="0.25">
      <c r="A5" s="1"/>
      <c r="B5" s="2"/>
      <c r="C5" s="3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10" customFormat="1" ht="77.25" x14ac:dyDescent="0.25">
      <c r="A6" s="6" t="s">
        <v>4</v>
      </c>
      <c r="B6" s="7" t="s">
        <v>5</v>
      </c>
      <c r="C6" s="8" t="s">
        <v>6</v>
      </c>
      <c r="D6" s="7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15</v>
      </c>
      <c r="M6" s="9" t="s">
        <v>16</v>
      </c>
      <c r="N6" s="9" t="s">
        <v>17</v>
      </c>
      <c r="O6" s="9" t="s">
        <v>18</v>
      </c>
      <c r="P6" s="9" t="s">
        <v>19</v>
      </c>
      <c r="Q6" s="9" t="s">
        <v>20</v>
      </c>
      <c r="R6" s="9" t="s">
        <v>21</v>
      </c>
    </row>
    <row r="7" spans="1:18" s="4" customFormat="1" ht="22.5" customHeight="1" x14ac:dyDescent="0.25">
      <c r="A7" s="11"/>
      <c r="B7" s="12" t="s">
        <v>22</v>
      </c>
      <c r="C7" s="13" t="s">
        <v>22</v>
      </c>
      <c r="D7" s="12" t="s">
        <v>22</v>
      </c>
      <c r="E7" s="14"/>
      <c r="F7" s="14"/>
      <c r="G7" s="14"/>
      <c r="H7" s="14"/>
      <c r="I7" s="14"/>
      <c r="J7" s="14"/>
      <c r="K7" s="14"/>
      <c r="L7" s="14"/>
      <c r="M7" s="15"/>
      <c r="N7" s="14"/>
      <c r="O7" s="14"/>
      <c r="P7" s="14"/>
      <c r="Q7" s="14"/>
      <c r="R7" s="14" t="s">
        <v>23</v>
      </c>
    </row>
    <row r="8" spans="1:18" s="4" customFormat="1" ht="22.5" customHeight="1" x14ac:dyDescent="0.25">
      <c r="A8" s="16" t="s">
        <v>24</v>
      </c>
      <c r="B8" s="17"/>
      <c r="C8" s="18"/>
      <c r="D8" s="17"/>
      <c r="E8" s="19"/>
      <c r="F8" s="19"/>
      <c r="G8" s="20"/>
      <c r="H8" s="19"/>
      <c r="I8" s="20"/>
      <c r="J8" s="19"/>
      <c r="K8" s="19"/>
      <c r="L8" s="19"/>
      <c r="M8" s="20"/>
      <c r="N8" s="21"/>
      <c r="O8" s="21"/>
      <c r="P8" s="21"/>
      <c r="Q8" s="19"/>
      <c r="R8" s="17"/>
    </row>
    <row r="9" spans="1:18" s="4" customFormat="1" ht="16.5" x14ac:dyDescent="0.3">
      <c r="A9" s="22" t="s">
        <v>25</v>
      </c>
      <c r="B9" s="23">
        <v>2720080</v>
      </c>
      <c r="C9" s="24">
        <v>0</v>
      </c>
      <c r="D9" s="25">
        <f>SUM(B9:C9)</f>
        <v>2720080</v>
      </c>
      <c r="E9" s="26">
        <v>120000</v>
      </c>
      <c r="F9" s="26">
        <v>77000</v>
      </c>
      <c r="G9" s="27">
        <v>88000</v>
      </c>
      <c r="H9" s="27">
        <v>18000</v>
      </c>
      <c r="I9" s="27">
        <v>16000</v>
      </c>
      <c r="J9" s="27">
        <v>3000</v>
      </c>
      <c r="K9" s="27">
        <v>553000</v>
      </c>
      <c r="L9" s="27">
        <v>646200</v>
      </c>
      <c r="M9" s="27">
        <v>872000</v>
      </c>
      <c r="N9" s="27">
        <v>711500</v>
      </c>
      <c r="O9" s="27">
        <v>34500</v>
      </c>
      <c r="P9" s="27">
        <v>197000</v>
      </c>
      <c r="Q9" s="28">
        <f>SUM(E9:P9)</f>
        <v>3336200</v>
      </c>
      <c r="R9" s="29">
        <f>Q9/D9*100</f>
        <v>122.65080438810622</v>
      </c>
    </row>
    <row r="10" spans="1:18" s="4" customFormat="1" ht="16.5" x14ac:dyDescent="0.3">
      <c r="A10" s="22" t="s">
        <v>26</v>
      </c>
      <c r="B10" s="23">
        <v>0</v>
      </c>
      <c r="C10" s="24">
        <v>0</v>
      </c>
      <c r="D10" s="25">
        <f>SUM(B10:C10)</f>
        <v>0</v>
      </c>
      <c r="E10" s="26">
        <v>1212876.95</v>
      </c>
      <c r="F10" s="26">
        <v>0</v>
      </c>
      <c r="G10" s="27">
        <v>0</v>
      </c>
      <c r="H10" s="27"/>
      <c r="I10" s="27"/>
      <c r="J10" s="27">
        <v>0</v>
      </c>
      <c r="K10" s="27">
        <v>5918976</v>
      </c>
      <c r="L10" s="27">
        <v>25532</v>
      </c>
      <c r="M10" s="27"/>
      <c r="N10" s="27">
        <v>1513999</v>
      </c>
      <c r="O10" s="27">
        <v>587390</v>
      </c>
      <c r="P10" s="27">
        <v>1749261</v>
      </c>
      <c r="Q10" s="28">
        <f>SUM(E10:P10)</f>
        <v>11008034.949999999</v>
      </c>
      <c r="R10" s="29" t="e">
        <f>Q10/D10*100</f>
        <v>#DIV/0!</v>
      </c>
    </row>
    <row r="11" spans="1:18" s="4" customFormat="1" ht="16.5" x14ac:dyDescent="0.3">
      <c r="A11" s="22" t="s">
        <v>27</v>
      </c>
      <c r="B11" s="23">
        <v>653455</v>
      </c>
      <c r="C11" s="24">
        <v>0</v>
      </c>
      <c r="D11" s="25">
        <f>SUM(B11:C11)</f>
        <v>653455</v>
      </c>
      <c r="E11" s="26">
        <v>5000</v>
      </c>
      <c r="F11" s="26">
        <v>14000</v>
      </c>
      <c r="G11" s="27">
        <v>500</v>
      </c>
      <c r="H11" s="27">
        <v>24600</v>
      </c>
      <c r="I11" s="27">
        <v>14000</v>
      </c>
      <c r="J11" s="30">
        <v>0</v>
      </c>
      <c r="K11" s="27">
        <v>179250</v>
      </c>
      <c r="L11" s="27">
        <v>220200</v>
      </c>
      <c r="M11" s="27">
        <v>72900</v>
      </c>
      <c r="N11" s="27">
        <v>169900</v>
      </c>
      <c r="O11" s="27">
        <v>103700</v>
      </c>
      <c r="P11" s="27">
        <v>500</v>
      </c>
      <c r="Q11" s="28">
        <f t="shared" ref="Q11:Q73" si="0">SUM(E11:P11)</f>
        <v>804550</v>
      </c>
      <c r="R11" s="29">
        <f t="shared" ref="R11" si="1">Q11/D11*100</f>
        <v>123.1224797422929</v>
      </c>
    </row>
    <row r="12" spans="1:18" s="4" customFormat="1" ht="15.75" x14ac:dyDescent="0.25">
      <c r="A12" s="31" t="s">
        <v>28</v>
      </c>
      <c r="B12" s="32"/>
      <c r="C12" s="33"/>
      <c r="D12" s="34"/>
      <c r="E12" s="34"/>
      <c r="F12" s="34"/>
      <c r="G12" s="35"/>
      <c r="H12" s="35"/>
      <c r="I12" s="35"/>
      <c r="J12" s="36"/>
      <c r="K12" s="35"/>
      <c r="L12" s="36"/>
      <c r="M12" s="35"/>
      <c r="N12" s="37"/>
      <c r="O12" s="38"/>
      <c r="P12" s="37"/>
      <c r="Q12" s="36"/>
      <c r="R12" s="17"/>
    </row>
    <row r="13" spans="1:18" s="4" customFormat="1" ht="16.5" x14ac:dyDescent="0.3">
      <c r="A13" s="22" t="s">
        <v>29</v>
      </c>
      <c r="B13" s="23">
        <v>999181.70000000007</v>
      </c>
      <c r="C13" s="24">
        <v>0</v>
      </c>
      <c r="D13" s="25">
        <f t="shared" ref="D13:D37" si="2">SUM(B13:C13)</f>
        <v>999181.70000000007</v>
      </c>
      <c r="E13" s="26">
        <v>0</v>
      </c>
      <c r="F13" s="26"/>
      <c r="G13" s="27">
        <v>0</v>
      </c>
      <c r="H13" s="27">
        <v>1701980</v>
      </c>
      <c r="I13" s="27"/>
      <c r="J13" s="27">
        <v>0</v>
      </c>
      <c r="K13" s="27">
        <v>0</v>
      </c>
      <c r="L13" s="27">
        <v>0</v>
      </c>
      <c r="M13" s="27">
        <v>0</v>
      </c>
      <c r="N13" s="30"/>
      <c r="O13" s="27">
        <v>0</v>
      </c>
      <c r="P13" s="30">
        <v>0</v>
      </c>
      <c r="Q13" s="28">
        <f>SUM(E13:P13)</f>
        <v>1701980</v>
      </c>
      <c r="R13" s="29">
        <f>Q13/D13*100</f>
        <v>170.3373870838507</v>
      </c>
    </row>
    <row r="14" spans="1:18" s="4" customFormat="1" ht="16.5" x14ac:dyDescent="0.3">
      <c r="A14" s="22" t="s">
        <v>30</v>
      </c>
      <c r="B14" s="23">
        <v>20358999.5</v>
      </c>
      <c r="C14" s="24">
        <v>0</v>
      </c>
      <c r="D14" s="25">
        <f t="shared" si="2"/>
        <v>20358999.5</v>
      </c>
      <c r="E14" s="26">
        <v>1491369</v>
      </c>
      <c r="F14" s="26">
        <v>2260183</v>
      </c>
      <c r="G14" s="27">
        <v>1498484</v>
      </c>
      <c r="H14" s="27">
        <v>3495551</v>
      </c>
      <c r="I14" s="27">
        <v>1020907</v>
      </c>
      <c r="J14" s="27">
        <v>675123.5</v>
      </c>
      <c r="K14" s="27">
        <v>2225176</v>
      </c>
      <c r="L14" s="27">
        <v>1750820</v>
      </c>
      <c r="M14" s="27">
        <v>1698165</v>
      </c>
      <c r="N14" s="27">
        <v>2172697</v>
      </c>
      <c r="O14" s="27">
        <v>779309</v>
      </c>
      <c r="P14" s="27">
        <v>1163318</v>
      </c>
      <c r="Q14" s="28">
        <f t="shared" si="0"/>
        <v>20231102.5</v>
      </c>
      <c r="R14" s="29">
        <f t="shared" ref="R14:R75" si="3">Q14/D14*100</f>
        <v>99.371791329922672</v>
      </c>
    </row>
    <row r="15" spans="1:18" s="4" customFormat="1" ht="16.5" x14ac:dyDescent="0.3">
      <c r="A15" s="22" t="s">
        <v>31</v>
      </c>
      <c r="B15" s="23">
        <v>30674240.000000004</v>
      </c>
      <c r="C15" s="24">
        <v>0</v>
      </c>
      <c r="D15" s="25">
        <f t="shared" si="2"/>
        <v>30674240.000000004</v>
      </c>
      <c r="E15" s="26">
        <v>2204340</v>
      </c>
      <c r="F15" s="26">
        <v>2267380</v>
      </c>
      <c r="G15" s="27">
        <v>2025740</v>
      </c>
      <c r="H15" s="27">
        <v>2113180</v>
      </c>
      <c r="I15" s="27">
        <v>1909730</v>
      </c>
      <c r="J15" s="27">
        <v>1956050</v>
      </c>
      <c r="K15" s="27">
        <v>2722060</v>
      </c>
      <c r="L15" s="27">
        <v>1907380</v>
      </c>
      <c r="M15" s="27">
        <v>2020240</v>
      </c>
      <c r="N15" s="27">
        <v>1923165</v>
      </c>
      <c r="O15" s="27">
        <v>2014420</v>
      </c>
      <c r="P15" s="27">
        <v>1748460</v>
      </c>
      <c r="Q15" s="28">
        <f t="shared" si="0"/>
        <v>24812145</v>
      </c>
      <c r="R15" s="29">
        <f t="shared" si="3"/>
        <v>80.88919236466819</v>
      </c>
    </row>
    <row r="16" spans="1:18" s="4" customFormat="1" ht="16.5" x14ac:dyDescent="0.3">
      <c r="A16" s="22" t="s">
        <v>32</v>
      </c>
      <c r="B16" s="23">
        <v>1005147.0000000001</v>
      </c>
      <c r="C16" s="24">
        <v>0</v>
      </c>
      <c r="D16" s="25">
        <f t="shared" si="2"/>
        <v>1005147.0000000001</v>
      </c>
      <c r="E16" s="26">
        <v>101020</v>
      </c>
      <c r="F16" s="26">
        <v>61350</v>
      </c>
      <c r="G16" s="27">
        <v>27710</v>
      </c>
      <c r="H16" s="27">
        <v>28390</v>
      </c>
      <c r="I16" s="27">
        <v>27920</v>
      </c>
      <c r="J16" s="27">
        <v>28030</v>
      </c>
      <c r="K16" s="27">
        <v>31280</v>
      </c>
      <c r="L16" s="27">
        <v>34990</v>
      </c>
      <c r="M16" s="27">
        <v>115090</v>
      </c>
      <c r="N16" s="27">
        <v>87420</v>
      </c>
      <c r="O16" s="27">
        <v>97660</v>
      </c>
      <c r="P16" s="27">
        <v>73570</v>
      </c>
      <c r="Q16" s="28">
        <f t="shared" si="0"/>
        <v>714430</v>
      </c>
      <c r="R16" s="29">
        <f t="shared" si="3"/>
        <v>71.077165827485928</v>
      </c>
    </row>
    <row r="17" spans="1:18" s="4" customFormat="1" ht="16.5" x14ac:dyDescent="0.3">
      <c r="A17" s="22" t="s">
        <v>33</v>
      </c>
      <c r="B17" s="23">
        <v>50000000</v>
      </c>
      <c r="C17" s="24">
        <v>0</v>
      </c>
      <c r="D17" s="25">
        <f t="shared" si="2"/>
        <v>50000000</v>
      </c>
      <c r="E17" s="26">
        <v>107390</v>
      </c>
      <c r="F17" s="26">
        <v>809630</v>
      </c>
      <c r="G17" s="27">
        <v>343125</v>
      </c>
      <c r="H17" s="27">
        <v>52125</v>
      </c>
      <c r="I17" s="27">
        <v>0</v>
      </c>
      <c r="J17" s="27">
        <v>0</v>
      </c>
      <c r="K17" s="27">
        <v>0</v>
      </c>
      <c r="L17" s="27">
        <v>1165735</v>
      </c>
      <c r="M17" s="27">
        <v>1440565</v>
      </c>
      <c r="N17" s="27">
        <v>527675</v>
      </c>
      <c r="O17" s="27">
        <v>48050</v>
      </c>
      <c r="P17" s="27">
        <v>0</v>
      </c>
      <c r="Q17" s="28">
        <f t="shared" si="0"/>
        <v>4494295</v>
      </c>
      <c r="R17" s="29">
        <f t="shared" si="3"/>
        <v>8.9885900000000003</v>
      </c>
    </row>
    <row r="18" spans="1:18" s="4" customFormat="1" ht="16.5" x14ac:dyDescent="0.3">
      <c r="A18" s="22" t="s">
        <v>34</v>
      </c>
      <c r="B18" s="23">
        <v>1038240.5000000001</v>
      </c>
      <c r="C18" s="24">
        <v>0</v>
      </c>
      <c r="D18" s="25">
        <f t="shared" si="2"/>
        <v>1038240.5000000001</v>
      </c>
      <c r="E18" s="26">
        <v>203000</v>
      </c>
      <c r="F18" s="26">
        <v>100000</v>
      </c>
      <c r="G18" s="27">
        <v>5000</v>
      </c>
      <c r="H18" s="27">
        <v>7000</v>
      </c>
      <c r="I18" s="27">
        <v>40770</v>
      </c>
      <c r="J18" s="27">
        <v>590000</v>
      </c>
      <c r="K18" s="27">
        <v>27710</v>
      </c>
      <c r="L18" s="27">
        <v>92600</v>
      </c>
      <c r="M18" s="27">
        <v>210000</v>
      </c>
      <c r="N18" s="30"/>
      <c r="O18" s="27">
        <v>150000</v>
      </c>
      <c r="P18" s="27">
        <v>0</v>
      </c>
      <c r="Q18" s="28">
        <f t="shared" si="0"/>
        <v>1426080</v>
      </c>
      <c r="R18" s="29">
        <f t="shared" si="3"/>
        <v>137.35545858594418</v>
      </c>
    </row>
    <row r="19" spans="1:18" s="4" customFormat="1" ht="16.5" x14ac:dyDescent="0.3">
      <c r="A19" s="22" t="s">
        <v>35</v>
      </c>
      <c r="B19" s="23">
        <v>2427799.5</v>
      </c>
      <c r="C19" s="24">
        <v>0</v>
      </c>
      <c r="D19" s="25">
        <f t="shared" si="2"/>
        <v>2427799.5</v>
      </c>
      <c r="E19" s="26">
        <v>355415</v>
      </c>
      <c r="F19" s="26">
        <v>234900</v>
      </c>
      <c r="G19" s="27">
        <v>212210</v>
      </c>
      <c r="H19" s="27">
        <v>210850</v>
      </c>
      <c r="I19" s="27">
        <v>191520</v>
      </c>
      <c r="J19" s="27">
        <v>224850</v>
      </c>
      <c r="K19" s="27">
        <v>217540</v>
      </c>
      <c r="L19" s="27">
        <v>215040</v>
      </c>
      <c r="M19" s="27">
        <v>297450</v>
      </c>
      <c r="N19" s="27">
        <v>418750</v>
      </c>
      <c r="O19" s="27">
        <v>397450</v>
      </c>
      <c r="P19" s="27">
        <v>293600</v>
      </c>
      <c r="Q19" s="28">
        <f t="shared" si="0"/>
        <v>3269575</v>
      </c>
      <c r="R19" s="39">
        <f t="shared" si="3"/>
        <v>134.67236483078605</v>
      </c>
    </row>
    <row r="20" spans="1:18" s="4" customFormat="1" ht="15.75" x14ac:dyDescent="0.25">
      <c r="A20" s="40" t="s">
        <v>36</v>
      </c>
      <c r="B20" s="41">
        <v>2057000.0000000002</v>
      </c>
      <c r="C20" s="24">
        <v>0</v>
      </c>
      <c r="D20" s="25">
        <f t="shared" si="2"/>
        <v>2057000.0000000002</v>
      </c>
      <c r="E20" s="23"/>
      <c r="F20" s="23"/>
      <c r="G20" s="42"/>
      <c r="H20" s="42"/>
      <c r="I20" s="42"/>
      <c r="J20" s="42">
        <v>0</v>
      </c>
      <c r="K20" s="42">
        <v>0</v>
      </c>
      <c r="L20" s="42">
        <v>0</v>
      </c>
      <c r="M20" s="42">
        <v>0</v>
      </c>
      <c r="N20" s="43">
        <v>0</v>
      </c>
      <c r="O20" s="43">
        <v>0</v>
      </c>
      <c r="P20" s="44">
        <v>0</v>
      </c>
      <c r="Q20" s="28">
        <f>SUM(E20:P20)</f>
        <v>0</v>
      </c>
      <c r="R20" s="29">
        <f>Q20/D20*100</f>
        <v>0</v>
      </c>
    </row>
    <row r="21" spans="1:18" s="4" customFormat="1" ht="16.5" x14ac:dyDescent="0.3">
      <c r="A21" s="22" t="s">
        <v>37</v>
      </c>
      <c r="B21" s="23">
        <v>3993209.0000000005</v>
      </c>
      <c r="C21" s="24">
        <v>0</v>
      </c>
      <c r="D21" s="25">
        <f t="shared" si="2"/>
        <v>3993209.0000000005</v>
      </c>
      <c r="E21" s="26">
        <v>251430</v>
      </c>
      <c r="F21" s="26">
        <v>317970</v>
      </c>
      <c r="G21" s="27">
        <v>233510</v>
      </c>
      <c r="H21" s="27">
        <v>254380</v>
      </c>
      <c r="I21" s="27">
        <v>229340</v>
      </c>
      <c r="J21" s="42">
        <v>258030</v>
      </c>
      <c r="K21" s="27">
        <v>256890</v>
      </c>
      <c r="L21" s="27">
        <v>205630</v>
      </c>
      <c r="M21" s="27">
        <v>263100</v>
      </c>
      <c r="N21" s="43">
        <v>257780</v>
      </c>
      <c r="O21" s="27">
        <v>339150</v>
      </c>
      <c r="P21" s="27">
        <v>155220</v>
      </c>
      <c r="Q21" s="28">
        <f t="shared" si="0"/>
        <v>3022430</v>
      </c>
      <c r="R21" s="29">
        <f t="shared" si="3"/>
        <v>75.689251426609516</v>
      </c>
    </row>
    <row r="22" spans="1:18" s="4" customFormat="1" ht="16.5" x14ac:dyDescent="0.3">
      <c r="A22" s="22" t="s">
        <v>38</v>
      </c>
      <c r="B22" s="23">
        <v>130020.00000000001</v>
      </c>
      <c r="C22" s="24">
        <v>0</v>
      </c>
      <c r="D22" s="25">
        <f t="shared" si="2"/>
        <v>130020.00000000001</v>
      </c>
      <c r="E22" s="26">
        <v>3600</v>
      </c>
      <c r="F22" s="26"/>
      <c r="G22" s="27">
        <v>3600</v>
      </c>
      <c r="H22" s="27">
        <v>100</v>
      </c>
      <c r="I22" s="27">
        <v>0</v>
      </c>
      <c r="J22" s="27">
        <v>0</v>
      </c>
      <c r="K22" s="27">
        <v>0</v>
      </c>
      <c r="L22" s="27">
        <v>143400</v>
      </c>
      <c r="M22" s="27">
        <v>1600</v>
      </c>
      <c r="N22" s="27">
        <v>17600</v>
      </c>
      <c r="O22" s="27">
        <v>6000</v>
      </c>
      <c r="P22" s="27">
        <v>1500</v>
      </c>
      <c r="Q22" s="28">
        <f t="shared" si="0"/>
        <v>177400</v>
      </c>
      <c r="R22" s="29">
        <f t="shared" si="3"/>
        <v>136.44054760806029</v>
      </c>
    </row>
    <row r="23" spans="1:18" s="4" customFormat="1" ht="16.5" x14ac:dyDescent="0.3">
      <c r="A23" s="22" t="s">
        <v>39</v>
      </c>
      <c r="B23" s="23">
        <v>120450.00000000001</v>
      </c>
      <c r="C23" s="24">
        <v>0</v>
      </c>
      <c r="D23" s="25">
        <f t="shared" si="2"/>
        <v>120450.00000000001</v>
      </c>
      <c r="E23" s="26">
        <v>23150</v>
      </c>
      <c r="F23" s="26">
        <v>16250</v>
      </c>
      <c r="G23" s="27">
        <v>7650</v>
      </c>
      <c r="H23" s="27">
        <v>1950</v>
      </c>
      <c r="I23" s="27">
        <v>14800</v>
      </c>
      <c r="J23" s="27">
        <v>550</v>
      </c>
      <c r="K23" s="27">
        <v>600</v>
      </c>
      <c r="L23" s="27">
        <v>5850</v>
      </c>
      <c r="M23" s="27">
        <v>2800</v>
      </c>
      <c r="N23" s="27">
        <v>1100</v>
      </c>
      <c r="O23" s="27">
        <v>27050</v>
      </c>
      <c r="P23" s="27">
        <v>7600</v>
      </c>
      <c r="Q23" s="28">
        <f t="shared" si="0"/>
        <v>109350</v>
      </c>
      <c r="R23" s="29">
        <f t="shared" si="3"/>
        <v>90.784557907845567</v>
      </c>
    </row>
    <row r="24" spans="1:18" s="4" customFormat="1" ht="16.5" x14ac:dyDescent="0.3">
      <c r="A24" s="45" t="s">
        <v>40</v>
      </c>
      <c r="B24" s="23">
        <v>34540</v>
      </c>
      <c r="C24" s="24">
        <v>0</v>
      </c>
      <c r="D24" s="25">
        <f t="shared" si="2"/>
        <v>34540</v>
      </c>
      <c r="E24" s="26">
        <v>0</v>
      </c>
      <c r="F24" s="26">
        <v>400</v>
      </c>
      <c r="G24" s="27">
        <v>600</v>
      </c>
      <c r="H24" s="27">
        <v>7050</v>
      </c>
      <c r="I24" s="27">
        <v>0</v>
      </c>
      <c r="J24" s="27">
        <v>0</v>
      </c>
      <c r="K24" s="27">
        <v>0</v>
      </c>
      <c r="L24" s="27">
        <v>142700</v>
      </c>
      <c r="M24" s="27">
        <v>3500</v>
      </c>
      <c r="N24" s="27">
        <v>800</v>
      </c>
      <c r="O24" s="27">
        <v>0</v>
      </c>
      <c r="P24" s="27">
        <v>0</v>
      </c>
      <c r="Q24" s="28">
        <f>SUM(E24:P24)</f>
        <v>155050</v>
      </c>
      <c r="R24" s="29">
        <f>Q24/D24*100</f>
        <v>448.89982628836134</v>
      </c>
    </row>
    <row r="25" spans="1:18" s="4" customFormat="1" ht="16.5" x14ac:dyDescent="0.3">
      <c r="A25" s="22" t="s">
        <v>41</v>
      </c>
      <c r="B25" s="23">
        <v>84700</v>
      </c>
      <c r="C25" s="24">
        <v>0</v>
      </c>
      <c r="D25" s="25">
        <f t="shared" si="2"/>
        <v>84700</v>
      </c>
      <c r="E25" s="26">
        <v>0</v>
      </c>
      <c r="F25" s="26">
        <v>300</v>
      </c>
      <c r="G25" s="27">
        <v>0</v>
      </c>
      <c r="H25" s="27">
        <v>300</v>
      </c>
      <c r="I25" s="27">
        <v>0</v>
      </c>
      <c r="J25" s="27">
        <v>0</v>
      </c>
      <c r="K25" s="27">
        <v>0</v>
      </c>
      <c r="L25" s="27">
        <v>174800</v>
      </c>
      <c r="M25" s="27">
        <v>300</v>
      </c>
      <c r="N25" s="27">
        <v>0</v>
      </c>
      <c r="O25" s="27">
        <v>0</v>
      </c>
      <c r="P25" s="27">
        <v>0</v>
      </c>
      <c r="Q25" s="28">
        <f>SUM(E25:P25)</f>
        <v>175700</v>
      </c>
      <c r="R25" s="29">
        <f>Q25/D25*100</f>
        <v>207.43801652892563</v>
      </c>
    </row>
    <row r="26" spans="1:18" s="4" customFormat="1" ht="16.5" x14ac:dyDescent="0.3">
      <c r="A26" s="22" t="s">
        <v>42</v>
      </c>
      <c r="B26" s="23">
        <v>217800.00000000003</v>
      </c>
      <c r="C26" s="24">
        <v>0</v>
      </c>
      <c r="D26" s="25">
        <f t="shared" si="2"/>
        <v>217800.00000000003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7">
        <v>0</v>
      </c>
      <c r="O26" s="27">
        <v>0</v>
      </c>
      <c r="P26" s="27">
        <v>0</v>
      </c>
      <c r="Q26" s="28">
        <f t="shared" ref="Q26:Q32" si="4">SUM(E26:P26)</f>
        <v>0</v>
      </c>
      <c r="R26" s="29">
        <f t="shared" si="3"/>
        <v>0</v>
      </c>
    </row>
    <row r="27" spans="1:18" s="4" customFormat="1" ht="16.5" x14ac:dyDescent="0.3">
      <c r="A27" s="22" t="s">
        <v>43</v>
      </c>
      <c r="B27" s="23">
        <v>110000.00000000001</v>
      </c>
      <c r="C27" s="24">
        <v>0</v>
      </c>
      <c r="D27" s="25">
        <f t="shared" si="2"/>
        <v>110000.00000000001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3">
        <v>0</v>
      </c>
      <c r="M27" s="23">
        <v>0</v>
      </c>
      <c r="N27" s="27">
        <v>0</v>
      </c>
      <c r="O27" s="27">
        <v>0</v>
      </c>
      <c r="P27" s="27">
        <v>0</v>
      </c>
      <c r="Q27" s="28">
        <f t="shared" si="4"/>
        <v>0</v>
      </c>
      <c r="R27" s="29">
        <f>Q27/D27*100</f>
        <v>0</v>
      </c>
    </row>
    <row r="28" spans="1:18" s="4" customFormat="1" ht="16.5" x14ac:dyDescent="0.3">
      <c r="A28" s="22" t="s">
        <v>44</v>
      </c>
      <c r="B28" s="23">
        <v>41404</v>
      </c>
      <c r="C28" s="24">
        <v>0</v>
      </c>
      <c r="D28" s="25">
        <f t="shared" si="2"/>
        <v>41404</v>
      </c>
      <c r="E28" s="26">
        <v>0</v>
      </c>
      <c r="F28" s="26">
        <v>10000</v>
      </c>
      <c r="G28" s="27">
        <v>0</v>
      </c>
      <c r="H28" s="27">
        <v>13200</v>
      </c>
      <c r="I28" s="27">
        <v>0</v>
      </c>
      <c r="J28" s="27">
        <v>5500</v>
      </c>
      <c r="K28" s="27">
        <v>22650</v>
      </c>
      <c r="L28" s="27">
        <v>14850</v>
      </c>
      <c r="M28" s="27">
        <v>31956</v>
      </c>
      <c r="N28" s="27">
        <v>24780</v>
      </c>
      <c r="O28" s="26">
        <v>3900</v>
      </c>
      <c r="P28" s="27">
        <v>0</v>
      </c>
      <c r="Q28" s="28">
        <f t="shared" si="4"/>
        <v>126836</v>
      </c>
      <c r="R28" s="29">
        <f>Q28/D28*100</f>
        <v>306.33755192734998</v>
      </c>
    </row>
    <row r="29" spans="1:18" s="4" customFormat="1" ht="16.5" x14ac:dyDescent="0.3">
      <c r="A29" s="22" t="s">
        <v>45</v>
      </c>
      <c r="B29" s="23">
        <v>112530.00000000001</v>
      </c>
      <c r="C29" s="24">
        <v>0</v>
      </c>
      <c r="D29" s="25">
        <f t="shared" si="2"/>
        <v>112530.00000000001</v>
      </c>
      <c r="E29" s="26">
        <v>0</v>
      </c>
      <c r="F29" s="26">
        <v>15000</v>
      </c>
      <c r="G29" s="27">
        <v>24300</v>
      </c>
      <c r="H29" s="27">
        <v>0</v>
      </c>
      <c r="I29" s="27">
        <v>0</v>
      </c>
      <c r="J29" s="27">
        <v>0</v>
      </c>
      <c r="K29" s="27">
        <v>0</v>
      </c>
      <c r="L29" s="27">
        <v>29050</v>
      </c>
      <c r="M29" s="27">
        <v>14900</v>
      </c>
      <c r="N29" s="27">
        <v>36350</v>
      </c>
      <c r="O29" s="27">
        <v>0</v>
      </c>
      <c r="P29" s="27">
        <v>0</v>
      </c>
      <c r="Q29" s="28">
        <f t="shared" si="4"/>
        <v>119600</v>
      </c>
      <c r="R29" s="29">
        <f>Q29/D29*100</f>
        <v>106.28276903936727</v>
      </c>
    </row>
    <row r="30" spans="1:18" s="4" customFormat="1" ht="16.5" x14ac:dyDescent="0.3">
      <c r="A30" s="22" t="s">
        <v>46</v>
      </c>
      <c r="B30" s="23">
        <v>0</v>
      </c>
      <c r="C30" s="24">
        <v>0</v>
      </c>
      <c r="D30" s="25">
        <f t="shared" si="2"/>
        <v>0</v>
      </c>
      <c r="E30" s="26">
        <v>0</v>
      </c>
      <c r="F30" s="26"/>
      <c r="G30" s="26">
        <v>0</v>
      </c>
      <c r="H30" s="26">
        <v>7000</v>
      </c>
      <c r="I30" s="27">
        <v>0</v>
      </c>
      <c r="J30" s="27">
        <v>0</v>
      </c>
      <c r="K30" s="27">
        <v>0</v>
      </c>
      <c r="L30" s="27">
        <v>0</v>
      </c>
      <c r="M30" s="27"/>
      <c r="N30" s="27">
        <v>0</v>
      </c>
      <c r="O30" s="27">
        <v>0</v>
      </c>
      <c r="P30" s="27">
        <v>0</v>
      </c>
      <c r="Q30" s="28">
        <f t="shared" si="4"/>
        <v>7000</v>
      </c>
      <c r="R30" s="29"/>
    </row>
    <row r="31" spans="1:18" s="4" customFormat="1" ht="16.5" x14ac:dyDescent="0.3">
      <c r="A31" s="22" t="s">
        <v>47</v>
      </c>
      <c r="B31" s="23">
        <v>548390.70000000007</v>
      </c>
      <c r="C31" s="24">
        <v>0</v>
      </c>
      <c r="D31" s="25">
        <f t="shared" si="2"/>
        <v>548390.70000000007</v>
      </c>
      <c r="E31" s="26">
        <v>32800</v>
      </c>
      <c r="F31" s="26">
        <v>28950</v>
      </c>
      <c r="G31" s="27">
        <v>21950</v>
      </c>
      <c r="H31" s="27">
        <v>28650</v>
      </c>
      <c r="I31" s="27">
        <v>15650</v>
      </c>
      <c r="J31" s="27">
        <v>26150</v>
      </c>
      <c r="K31" s="27">
        <v>21500</v>
      </c>
      <c r="L31" s="27">
        <v>19600</v>
      </c>
      <c r="M31" s="27">
        <v>67900</v>
      </c>
      <c r="N31" s="27">
        <v>40900</v>
      </c>
      <c r="O31" s="27">
        <v>41950</v>
      </c>
      <c r="P31" s="27">
        <v>20300</v>
      </c>
      <c r="Q31" s="28">
        <f t="shared" si="4"/>
        <v>366300</v>
      </c>
      <c r="R31" s="29">
        <f>Q31/D31*100</f>
        <v>66.795443467586153</v>
      </c>
    </row>
    <row r="32" spans="1:18" s="4" customFormat="1" ht="16.5" x14ac:dyDescent="0.3">
      <c r="A32" s="22" t="s">
        <v>48</v>
      </c>
      <c r="B32" s="23">
        <v>505615.00000000006</v>
      </c>
      <c r="C32" s="24">
        <v>0</v>
      </c>
      <c r="D32" s="25">
        <f t="shared" si="2"/>
        <v>505615.00000000006</v>
      </c>
      <c r="E32" s="26">
        <v>0</v>
      </c>
      <c r="F32" s="26">
        <v>0</v>
      </c>
      <c r="G32" s="26">
        <v>0</v>
      </c>
      <c r="H32" s="26">
        <v>0</v>
      </c>
      <c r="I32" s="42"/>
      <c r="J32" s="42"/>
      <c r="K32" s="42"/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8">
        <f t="shared" si="4"/>
        <v>0</v>
      </c>
      <c r="R32" s="29">
        <f>Q32/D32*100</f>
        <v>0</v>
      </c>
    </row>
    <row r="33" spans="1:18" s="4" customFormat="1" ht="16.5" x14ac:dyDescent="0.3">
      <c r="A33" s="22" t="s">
        <v>49</v>
      </c>
      <c r="B33" s="23">
        <v>605000</v>
      </c>
      <c r="C33" s="24">
        <v>0</v>
      </c>
      <c r="D33" s="25">
        <f t="shared" si="2"/>
        <v>605000</v>
      </c>
      <c r="E33" s="26">
        <v>0</v>
      </c>
      <c r="F33" s="26">
        <v>0</v>
      </c>
      <c r="G33" s="26">
        <v>0</v>
      </c>
      <c r="H33" s="26">
        <v>0</v>
      </c>
      <c r="I33" s="42"/>
      <c r="J33" s="42"/>
      <c r="K33" s="42"/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8">
        <f t="shared" si="0"/>
        <v>0</v>
      </c>
      <c r="R33" s="29">
        <f t="shared" si="3"/>
        <v>0</v>
      </c>
    </row>
    <row r="34" spans="1:18" s="4" customFormat="1" ht="16.5" x14ac:dyDescent="0.3">
      <c r="A34" s="22" t="s">
        <v>50</v>
      </c>
      <c r="B34" s="23">
        <v>84700</v>
      </c>
      <c r="C34" s="24">
        <v>0</v>
      </c>
      <c r="D34" s="25">
        <f t="shared" si="2"/>
        <v>84700</v>
      </c>
      <c r="E34" s="26">
        <v>0</v>
      </c>
      <c r="F34" s="26">
        <v>0</v>
      </c>
      <c r="G34" s="26">
        <v>0</v>
      </c>
      <c r="H34" s="26">
        <v>0</v>
      </c>
      <c r="I34" s="42"/>
      <c r="J34" s="42"/>
      <c r="K34" s="42"/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8">
        <f t="shared" si="0"/>
        <v>0</v>
      </c>
      <c r="R34" s="29">
        <f t="shared" si="3"/>
        <v>0</v>
      </c>
    </row>
    <row r="35" spans="1:18" s="4" customFormat="1" ht="16.5" x14ac:dyDescent="0.3">
      <c r="A35" s="22" t="s">
        <v>51</v>
      </c>
      <c r="B35" s="23">
        <v>72600</v>
      </c>
      <c r="C35" s="24">
        <v>0</v>
      </c>
      <c r="D35" s="25">
        <f t="shared" si="2"/>
        <v>72600</v>
      </c>
      <c r="E35" s="26">
        <v>0</v>
      </c>
      <c r="F35" s="26">
        <v>0</v>
      </c>
      <c r="G35" s="26">
        <v>0</v>
      </c>
      <c r="H35" s="26">
        <v>0</v>
      </c>
      <c r="I35" s="42"/>
      <c r="J35" s="42"/>
      <c r="K35" s="42"/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8">
        <f t="shared" si="0"/>
        <v>0</v>
      </c>
      <c r="R35" s="29">
        <f t="shared" si="3"/>
        <v>0</v>
      </c>
    </row>
    <row r="36" spans="1:18" s="4" customFormat="1" ht="16.5" x14ac:dyDescent="0.3">
      <c r="A36" s="22" t="s">
        <v>52</v>
      </c>
      <c r="B36" s="23">
        <v>508200.00000000006</v>
      </c>
      <c r="C36" s="24">
        <v>0</v>
      </c>
      <c r="D36" s="25">
        <f t="shared" si="2"/>
        <v>508200.00000000006</v>
      </c>
      <c r="E36" s="26">
        <v>0</v>
      </c>
      <c r="F36" s="26">
        <v>0</v>
      </c>
      <c r="G36" s="26">
        <v>0</v>
      </c>
      <c r="H36" s="26">
        <v>0</v>
      </c>
      <c r="I36" s="42"/>
      <c r="J36" s="42"/>
      <c r="K36" s="42"/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8">
        <f t="shared" si="0"/>
        <v>0</v>
      </c>
      <c r="R36" s="29">
        <f t="shared" si="3"/>
        <v>0</v>
      </c>
    </row>
    <row r="37" spans="1:18" s="4" customFormat="1" ht="16.5" x14ac:dyDescent="0.3">
      <c r="A37" s="22" t="s">
        <v>53</v>
      </c>
      <c r="B37" s="23">
        <v>169400</v>
      </c>
      <c r="C37" s="24">
        <v>0</v>
      </c>
      <c r="D37" s="25">
        <f t="shared" si="2"/>
        <v>169400</v>
      </c>
      <c r="E37" s="26">
        <v>0</v>
      </c>
      <c r="F37" s="26">
        <v>0</v>
      </c>
      <c r="G37" s="26">
        <v>0</v>
      </c>
      <c r="H37" s="26">
        <v>0</v>
      </c>
      <c r="I37" s="42"/>
      <c r="J37" s="28"/>
      <c r="K37" s="42"/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8">
        <f t="shared" si="0"/>
        <v>0</v>
      </c>
      <c r="R37" s="29">
        <f t="shared" si="3"/>
        <v>0</v>
      </c>
    </row>
    <row r="38" spans="1:18" s="4" customFormat="1" ht="15.75" x14ac:dyDescent="0.25">
      <c r="A38" s="31" t="s">
        <v>54</v>
      </c>
      <c r="B38" s="32"/>
      <c r="C38" s="33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17"/>
    </row>
    <row r="39" spans="1:18" s="4" customFormat="1" ht="16.5" x14ac:dyDescent="0.3">
      <c r="A39" s="22" t="s">
        <v>55</v>
      </c>
      <c r="B39" s="23">
        <v>61600.000000000007</v>
      </c>
      <c r="C39" s="24">
        <v>0</v>
      </c>
      <c r="D39" s="25">
        <f>SUM(B39:C39)</f>
        <v>61600.000000000007</v>
      </c>
      <c r="E39" s="26">
        <v>0</v>
      </c>
      <c r="F39" s="26">
        <v>18500</v>
      </c>
      <c r="G39" s="27"/>
      <c r="H39" s="27">
        <v>0</v>
      </c>
      <c r="I39" s="27">
        <v>0</v>
      </c>
      <c r="J39" s="27">
        <v>5000</v>
      </c>
      <c r="K39" s="27">
        <v>9100</v>
      </c>
      <c r="L39" s="27">
        <v>9100</v>
      </c>
      <c r="M39" s="27"/>
      <c r="N39" s="27">
        <v>5210</v>
      </c>
      <c r="O39" s="27">
        <v>0</v>
      </c>
      <c r="P39" s="27">
        <v>1000</v>
      </c>
      <c r="Q39" s="28">
        <f t="shared" si="0"/>
        <v>47910</v>
      </c>
      <c r="R39" s="29">
        <f t="shared" si="3"/>
        <v>77.775974025974008</v>
      </c>
    </row>
    <row r="40" spans="1:18" s="4" customFormat="1" ht="16.5" x14ac:dyDescent="0.3">
      <c r="A40" s="22" t="s">
        <v>56</v>
      </c>
      <c r="B40" s="23">
        <v>50000</v>
      </c>
      <c r="C40" s="24">
        <v>0</v>
      </c>
      <c r="D40" s="25">
        <f>SUM(B40:C40)</f>
        <v>50000</v>
      </c>
      <c r="E40" s="26">
        <v>0</v>
      </c>
      <c r="F40" s="26"/>
      <c r="G40" s="27"/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8">
        <f>SUM(E40:P40)</f>
        <v>0</v>
      </c>
      <c r="R40" s="29">
        <f>Q40/D40*100</f>
        <v>0</v>
      </c>
    </row>
    <row r="41" spans="1:18" s="4" customFormat="1" ht="32.25" x14ac:dyDescent="0.3">
      <c r="A41" s="22" t="s">
        <v>57</v>
      </c>
      <c r="B41" s="23">
        <v>200000</v>
      </c>
      <c r="C41" s="24">
        <v>0</v>
      </c>
      <c r="D41" s="25">
        <f>SUM(B41:C41)</f>
        <v>200000</v>
      </c>
      <c r="E41" s="26">
        <v>5100</v>
      </c>
      <c r="F41" s="26">
        <v>2590</v>
      </c>
      <c r="G41" s="27">
        <v>22050</v>
      </c>
      <c r="H41" s="27">
        <v>140150</v>
      </c>
      <c r="I41" s="27">
        <v>12000</v>
      </c>
      <c r="J41" s="27">
        <v>400</v>
      </c>
      <c r="K41" s="27">
        <v>800</v>
      </c>
      <c r="L41" s="27">
        <v>300</v>
      </c>
      <c r="M41" s="27">
        <v>8000</v>
      </c>
      <c r="N41" s="27">
        <v>0</v>
      </c>
      <c r="O41" s="27">
        <v>2570</v>
      </c>
      <c r="P41" s="27">
        <v>200</v>
      </c>
      <c r="Q41" s="28">
        <f t="shared" si="0"/>
        <v>194160</v>
      </c>
      <c r="R41" s="29">
        <f t="shared" si="3"/>
        <v>97.08</v>
      </c>
    </row>
    <row r="42" spans="1:18" s="4" customFormat="1" ht="15.75" x14ac:dyDescent="0.25">
      <c r="A42" s="31" t="s">
        <v>58</v>
      </c>
      <c r="B42" s="32"/>
      <c r="C42" s="33"/>
      <c r="D42" s="34"/>
      <c r="E42" s="32"/>
      <c r="F42" s="32"/>
      <c r="G42" s="35"/>
      <c r="H42" s="35"/>
      <c r="I42" s="35"/>
      <c r="J42" s="36"/>
      <c r="K42" s="35"/>
      <c r="L42" s="36"/>
      <c r="M42" s="35"/>
      <c r="N42" s="37"/>
      <c r="O42" s="38"/>
      <c r="P42" s="37"/>
      <c r="Q42" s="36"/>
      <c r="R42" s="17"/>
    </row>
    <row r="43" spans="1:18" s="4" customFormat="1" ht="16.5" x14ac:dyDescent="0.3">
      <c r="A43" s="22" t="s">
        <v>59</v>
      </c>
      <c r="B43" s="23">
        <v>5544314</v>
      </c>
      <c r="C43" s="24">
        <f>1698014</f>
        <v>1698014</v>
      </c>
      <c r="D43" s="25">
        <f>SUM(B43:C43)</f>
        <v>7242328</v>
      </c>
      <c r="E43" s="26">
        <v>343200</v>
      </c>
      <c r="F43" s="26">
        <v>467706</v>
      </c>
      <c r="G43" s="27">
        <v>345500</v>
      </c>
      <c r="H43" s="27">
        <v>389700</v>
      </c>
      <c r="I43" s="27"/>
      <c r="J43" s="27"/>
      <c r="K43" s="27"/>
      <c r="L43" s="27"/>
      <c r="M43" s="27"/>
      <c r="N43" s="27"/>
      <c r="O43" s="27"/>
      <c r="P43" s="27"/>
      <c r="Q43" s="28">
        <f t="shared" si="0"/>
        <v>1546106</v>
      </c>
      <c r="R43" s="29">
        <f t="shared" si="3"/>
        <v>21.348190802736358</v>
      </c>
    </row>
    <row r="44" spans="1:18" s="4" customFormat="1" ht="16.5" x14ac:dyDescent="0.3">
      <c r="A44" s="22" t="s">
        <v>60</v>
      </c>
      <c r="B44" s="23">
        <v>152395498</v>
      </c>
      <c r="C44" s="24">
        <f>21547876</f>
        <v>21547876</v>
      </c>
      <c r="D44" s="25">
        <f>SUM(B44:C44)</f>
        <v>173943374</v>
      </c>
      <c r="E44" s="26">
        <v>3608800</v>
      </c>
      <c r="F44" s="26">
        <v>5438457</v>
      </c>
      <c r="G44" s="27">
        <v>6066668</v>
      </c>
      <c r="H44" s="27">
        <v>6884980</v>
      </c>
      <c r="I44" s="27"/>
      <c r="J44" s="27"/>
      <c r="K44" s="27"/>
      <c r="L44" s="27"/>
      <c r="M44" s="27"/>
      <c r="N44" s="27"/>
      <c r="O44" s="27"/>
      <c r="P44" s="27"/>
      <c r="Q44" s="28">
        <f>SUM(E44:P44)</f>
        <v>21998905</v>
      </c>
      <c r="R44" s="29">
        <f>Q44/D44*100</f>
        <v>12.647164703152189</v>
      </c>
    </row>
    <row r="45" spans="1:18" s="4" customFormat="1" ht="16.5" x14ac:dyDescent="0.3">
      <c r="A45" s="22" t="s">
        <v>61</v>
      </c>
      <c r="B45" s="23">
        <v>4500000</v>
      </c>
      <c r="C45" s="24">
        <v>0</v>
      </c>
      <c r="D45" s="25">
        <f>SUM(B45:C45)</f>
        <v>4500000</v>
      </c>
      <c r="E45" s="26">
        <v>217900</v>
      </c>
      <c r="F45" s="26">
        <v>145700</v>
      </c>
      <c r="G45" s="27">
        <v>180700</v>
      </c>
      <c r="H45" s="27">
        <v>98900</v>
      </c>
      <c r="I45" s="27">
        <v>38700</v>
      </c>
      <c r="J45" s="27">
        <v>4100</v>
      </c>
      <c r="K45" s="27">
        <v>467600</v>
      </c>
      <c r="L45" s="27">
        <v>565500</v>
      </c>
      <c r="M45" s="27">
        <v>867000</v>
      </c>
      <c r="N45" s="27">
        <v>975100</v>
      </c>
      <c r="O45" s="27">
        <v>552800</v>
      </c>
      <c r="P45" s="27">
        <v>212900</v>
      </c>
      <c r="Q45" s="28">
        <f t="shared" si="0"/>
        <v>4326900</v>
      </c>
      <c r="R45" s="29">
        <f t="shared" si="3"/>
        <v>96.153333333333336</v>
      </c>
    </row>
    <row r="46" spans="1:18" s="4" customFormat="1" ht="16.5" x14ac:dyDescent="0.3">
      <c r="A46" s="22" t="s">
        <v>62</v>
      </c>
      <c r="B46" s="23">
        <v>82425858</v>
      </c>
      <c r="C46" s="24">
        <v>26754110</v>
      </c>
      <c r="D46" s="25">
        <f>SUM(B46:C46)</f>
        <v>109179968</v>
      </c>
      <c r="E46" s="26">
        <v>0</v>
      </c>
      <c r="F46" s="26"/>
      <c r="G46" s="27">
        <v>0</v>
      </c>
      <c r="H46" s="27">
        <v>270000</v>
      </c>
      <c r="I46" s="27"/>
      <c r="J46" s="27"/>
      <c r="K46" s="27"/>
      <c r="L46" s="27"/>
      <c r="M46" s="27"/>
      <c r="N46" s="27"/>
      <c r="O46" s="27"/>
      <c r="P46" s="27"/>
      <c r="Q46" s="28">
        <f t="shared" si="0"/>
        <v>270000</v>
      </c>
      <c r="R46" s="29">
        <f t="shared" si="3"/>
        <v>0.2472981124156402</v>
      </c>
    </row>
    <row r="47" spans="1:18" s="4" customFormat="1" ht="15.75" x14ac:dyDescent="0.25">
      <c r="A47" s="31" t="s">
        <v>63</v>
      </c>
      <c r="B47" s="32"/>
      <c r="C47" s="33"/>
      <c r="D47" s="34"/>
      <c r="E47" s="32"/>
      <c r="F47" s="32"/>
      <c r="G47" s="35"/>
      <c r="H47" s="35"/>
      <c r="I47" s="35"/>
      <c r="J47" s="36"/>
      <c r="K47" s="35"/>
      <c r="L47" s="36"/>
      <c r="M47" s="35"/>
      <c r="N47" s="37"/>
      <c r="O47" s="38"/>
      <c r="P47" s="37"/>
      <c r="Q47" s="36"/>
      <c r="R47" s="17"/>
    </row>
    <row r="48" spans="1:18" s="4" customFormat="1" ht="15.75" x14ac:dyDescent="0.25">
      <c r="A48" s="22" t="s">
        <v>64</v>
      </c>
      <c r="B48" s="23">
        <v>13770787.800000001</v>
      </c>
      <c r="C48" s="24">
        <v>0</v>
      </c>
      <c r="D48" s="25">
        <f t="shared" ref="D48:D58" si="5">SUM(B48:C48)</f>
        <v>13770787.800000001</v>
      </c>
      <c r="E48" s="23">
        <v>910474</v>
      </c>
      <c r="F48" s="23">
        <v>307863</v>
      </c>
      <c r="G48" s="42">
        <v>239910</v>
      </c>
      <c r="H48" s="42">
        <v>139800</v>
      </c>
      <c r="I48" s="42">
        <v>664400</v>
      </c>
      <c r="J48" s="42">
        <v>62800</v>
      </c>
      <c r="K48" s="42">
        <v>7395198</v>
      </c>
      <c r="L48" s="42">
        <v>2470222</v>
      </c>
      <c r="M48" s="42">
        <v>2840327</v>
      </c>
      <c r="N48" s="46">
        <v>4108640</v>
      </c>
      <c r="O48" s="46">
        <v>3348290</v>
      </c>
      <c r="P48" s="46">
        <v>212600</v>
      </c>
      <c r="Q48" s="28">
        <f>SUM(E48:P48)</f>
        <v>22700524</v>
      </c>
      <c r="R48" s="29">
        <f>Q48/D48*100</f>
        <v>164.84549997931126</v>
      </c>
    </row>
    <row r="49" spans="1:18" s="4" customFormat="1" ht="16.5" x14ac:dyDescent="0.3">
      <c r="A49" s="22" t="s">
        <v>65</v>
      </c>
      <c r="B49" s="23">
        <v>7200000</v>
      </c>
      <c r="C49" s="24">
        <v>0</v>
      </c>
      <c r="D49" s="25">
        <f t="shared" si="5"/>
        <v>7200000</v>
      </c>
      <c r="E49" s="26">
        <v>0</v>
      </c>
      <c r="F49" s="26"/>
      <c r="G49" s="27">
        <v>0</v>
      </c>
      <c r="H49" s="27">
        <v>0</v>
      </c>
      <c r="I49" s="27">
        <v>0</v>
      </c>
      <c r="J49" s="27"/>
      <c r="K49" s="27">
        <v>0</v>
      </c>
      <c r="L49" s="27"/>
      <c r="M49" s="27">
        <v>0</v>
      </c>
      <c r="N49" s="27">
        <v>0</v>
      </c>
      <c r="O49" s="27">
        <v>0</v>
      </c>
      <c r="P49" s="27">
        <v>544500</v>
      </c>
      <c r="Q49" s="28">
        <f>SUM(E49:P49)</f>
        <v>544500</v>
      </c>
      <c r="R49" s="29">
        <f>Q49/D49*100</f>
        <v>7.5625</v>
      </c>
    </row>
    <row r="50" spans="1:18" s="4" customFormat="1" ht="16.5" x14ac:dyDescent="0.3">
      <c r="A50" s="22" t="s">
        <v>66</v>
      </c>
      <c r="B50" s="23">
        <v>10000000</v>
      </c>
      <c r="C50" s="24">
        <v>0</v>
      </c>
      <c r="D50" s="25">
        <f t="shared" si="5"/>
        <v>10000000</v>
      </c>
      <c r="E50" s="26">
        <v>0</v>
      </c>
      <c r="F50" s="26">
        <v>0</v>
      </c>
      <c r="G50" s="27"/>
      <c r="H50" s="27"/>
      <c r="I50" s="27"/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8">
        <f>SUM(E50:P50)</f>
        <v>0</v>
      </c>
      <c r="R50" s="29">
        <f>Q50/D50*100</f>
        <v>0</v>
      </c>
    </row>
    <row r="51" spans="1:18" s="4" customFormat="1" ht="16.5" x14ac:dyDescent="0.3">
      <c r="A51" s="22" t="s">
        <v>67</v>
      </c>
      <c r="B51" s="23">
        <v>30456078.300000001</v>
      </c>
      <c r="C51" s="24">
        <v>0</v>
      </c>
      <c r="D51" s="25">
        <f t="shared" si="5"/>
        <v>30456078.300000001</v>
      </c>
      <c r="E51" s="26">
        <v>53664</v>
      </c>
      <c r="F51" s="26">
        <v>126200</v>
      </c>
      <c r="G51" s="27">
        <v>55000</v>
      </c>
      <c r="H51" s="27">
        <v>107827</v>
      </c>
      <c r="I51" s="27">
        <v>621942</v>
      </c>
      <c r="J51" s="27">
        <v>312397</v>
      </c>
      <c r="K51" s="27">
        <v>918120</v>
      </c>
      <c r="L51" s="27">
        <v>762200</v>
      </c>
      <c r="M51" s="27">
        <v>733825</v>
      </c>
      <c r="N51" s="27">
        <v>859052</v>
      </c>
      <c r="O51" s="27">
        <v>603468</v>
      </c>
      <c r="P51" s="27">
        <v>1243134</v>
      </c>
      <c r="Q51" s="28">
        <f>SUM(E51:P51)</f>
        <v>6396829</v>
      </c>
      <c r="R51" s="29">
        <f>Q51/D51*100</f>
        <v>21.003455983366052</v>
      </c>
    </row>
    <row r="52" spans="1:18" s="4" customFormat="1" ht="16.5" x14ac:dyDescent="0.3">
      <c r="A52" s="22" t="s">
        <v>68</v>
      </c>
      <c r="B52" s="23">
        <v>28250181.800000001</v>
      </c>
      <c r="C52" s="24">
        <v>0</v>
      </c>
      <c r="D52" s="25">
        <f t="shared" si="5"/>
        <v>28250181.800000001</v>
      </c>
      <c r="E52" s="26"/>
      <c r="F52" s="26"/>
      <c r="G52" s="27">
        <v>0</v>
      </c>
      <c r="H52" s="27">
        <v>0</v>
      </c>
      <c r="I52" s="27"/>
      <c r="J52" s="27"/>
      <c r="K52" s="27">
        <v>0</v>
      </c>
      <c r="L52" s="27">
        <v>129006</v>
      </c>
      <c r="M52" s="27">
        <v>0</v>
      </c>
      <c r="N52" s="27">
        <v>0</v>
      </c>
      <c r="O52" s="27">
        <v>50681</v>
      </c>
      <c r="P52" s="27">
        <v>175040</v>
      </c>
      <c r="Q52" s="28">
        <f>SUM(E52:P52)</f>
        <v>354727</v>
      </c>
      <c r="R52" s="29">
        <f>Q52/D52*100</f>
        <v>1.2556627157705584</v>
      </c>
    </row>
    <row r="53" spans="1:18" s="4" customFormat="1" ht="16.5" x14ac:dyDescent="0.3">
      <c r="A53" s="22" t="s">
        <v>69</v>
      </c>
      <c r="B53" s="23">
        <v>1989286.2000000002</v>
      </c>
      <c r="C53" s="24">
        <v>0</v>
      </c>
      <c r="D53" s="25">
        <f t="shared" si="5"/>
        <v>1989286.2000000002</v>
      </c>
      <c r="E53" s="26">
        <v>492270</v>
      </c>
      <c r="F53" s="26">
        <v>171913</v>
      </c>
      <c r="G53" s="27">
        <v>22000</v>
      </c>
      <c r="H53" s="27">
        <v>18000</v>
      </c>
      <c r="I53" s="27">
        <v>89960</v>
      </c>
      <c r="J53" s="27">
        <v>239722</v>
      </c>
      <c r="K53" s="27">
        <v>310725</v>
      </c>
      <c r="L53" s="27">
        <v>498476</v>
      </c>
      <c r="M53" s="27">
        <v>380604</v>
      </c>
      <c r="N53" s="27">
        <v>342730</v>
      </c>
      <c r="O53" s="27">
        <v>182403</v>
      </c>
      <c r="P53" s="27">
        <v>226538</v>
      </c>
      <c r="Q53" s="28">
        <f t="shared" si="0"/>
        <v>2975341</v>
      </c>
      <c r="R53" s="29">
        <f t="shared" si="3"/>
        <v>149.56827227776475</v>
      </c>
    </row>
    <row r="54" spans="1:18" s="4" customFormat="1" ht="16.5" x14ac:dyDescent="0.3">
      <c r="A54" s="22" t="s">
        <v>70</v>
      </c>
      <c r="B54" s="23">
        <v>913022.00000000012</v>
      </c>
      <c r="C54" s="24">
        <v>0</v>
      </c>
      <c r="D54" s="25">
        <f t="shared" si="5"/>
        <v>913022.00000000012</v>
      </c>
      <c r="E54" s="26"/>
      <c r="F54" s="26"/>
      <c r="G54" s="27">
        <v>0</v>
      </c>
      <c r="H54" s="27">
        <v>0</v>
      </c>
      <c r="I54" s="27"/>
      <c r="J54" s="27"/>
      <c r="K54" s="27">
        <v>0</v>
      </c>
      <c r="L54" s="27">
        <v>0</v>
      </c>
      <c r="M54" s="27">
        <v>0</v>
      </c>
      <c r="N54" s="27">
        <v>0</v>
      </c>
      <c r="O54" s="27"/>
      <c r="P54" s="27">
        <v>0</v>
      </c>
      <c r="Q54" s="28">
        <f t="shared" si="0"/>
        <v>0</v>
      </c>
      <c r="R54" s="29">
        <f t="shared" si="3"/>
        <v>0</v>
      </c>
    </row>
    <row r="55" spans="1:18" s="4" customFormat="1" ht="16.5" x14ac:dyDescent="0.3">
      <c r="A55" s="22" t="s">
        <v>71</v>
      </c>
      <c r="B55" s="23">
        <v>4963021.8000000007</v>
      </c>
      <c r="C55" s="24">
        <v>0</v>
      </c>
      <c r="D55" s="25">
        <f t="shared" si="5"/>
        <v>4963021.8000000007</v>
      </c>
      <c r="E55" s="26">
        <v>221900</v>
      </c>
      <c r="F55" s="26">
        <v>0</v>
      </c>
      <c r="G55" s="27">
        <v>0</v>
      </c>
      <c r="H55" s="27">
        <v>366420</v>
      </c>
      <c r="I55" s="27"/>
      <c r="J55" s="27">
        <v>0</v>
      </c>
      <c r="K55" s="27">
        <v>0</v>
      </c>
      <c r="L55" s="27">
        <v>300900</v>
      </c>
      <c r="M55" s="27">
        <v>112900</v>
      </c>
      <c r="N55" s="27">
        <v>0</v>
      </c>
      <c r="O55" s="27"/>
      <c r="P55" s="27">
        <v>866617</v>
      </c>
      <c r="Q55" s="28">
        <f>SUM(E55:P55)</f>
        <v>1868737</v>
      </c>
      <c r="R55" s="29">
        <f>Q55/D55*100</f>
        <v>37.653209582919821</v>
      </c>
    </row>
    <row r="56" spans="1:18" s="4" customFormat="1" ht="15.75" x14ac:dyDescent="0.25">
      <c r="A56" s="22" t="s">
        <v>72</v>
      </c>
      <c r="B56" s="23">
        <v>3000000</v>
      </c>
      <c r="C56" s="24">
        <v>0</v>
      </c>
      <c r="D56" s="25">
        <f t="shared" si="5"/>
        <v>3000000</v>
      </c>
      <c r="E56" s="23">
        <v>0</v>
      </c>
      <c r="F56" s="23">
        <v>3000</v>
      </c>
      <c r="G56" s="42">
        <v>13000</v>
      </c>
      <c r="H56" s="42">
        <v>0</v>
      </c>
      <c r="I56" s="42">
        <v>20000</v>
      </c>
      <c r="J56" s="42"/>
      <c r="K56" s="42">
        <v>0</v>
      </c>
      <c r="L56" s="42">
        <v>32000</v>
      </c>
      <c r="M56" s="42">
        <v>0</v>
      </c>
      <c r="N56" s="42">
        <v>0</v>
      </c>
      <c r="O56" s="42"/>
      <c r="P56" s="43">
        <v>0</v>
      </c>
      <c r="Q56" s="28">
        <f t="shared" si="0"/>
        <v>68000</v>
      </c>
      <c r="R56" s="29">
        <f t="shared" si="3"/>
        <v>2.2666666666666666</v>
      </c>
    </row>
    <row r="57" spans="1:18" s="4" customFormat="1" ht="16.5" x14ac:dyDescent="0.3">
      <c r="A57" s="22" t="s">
        <v>73</v>
      </c>
      <c r="B57" s="23">
        <v>5420377.6000000006</v>
      </c>
      <c r="C57" s="24">
        <v>0</v>
      </c>
      <c r="D57" s="25">
        <f t="shared" si="5"/>
        <v>5420377.6000000006</v>
      </c>
      <c r="E57" s="26">
        <v>88500</v>
      </c>
      <c r="F57" s="26">
        <v>150500</v>
      </c>
      <c r="G57" s="27">
        <v>434500</v>
      </c>
      <c r="H57" s="27">
        <v>256500</v>
      </c>
      <c r="I57" s="27">
        <v>339000</v>
      </c>
      <c r="J57" s="27">
        <v>187000</v>
      </c>
      <c r="K57" s="27">
        <v>251500</v>
      </c>
      <c r="L57" s="27">
        <v>201500</v>
      </c>
      <c r="M57" s="27">
        <v>169000</v>
      </c>
      <c r="N57" s="27">
        <v>234000</v>
      </c>
      <c r="O57" s="27"/>
      <c r="P57" s="27">
        <v>78500</v>
      </c>
      <c r="Q57" s="28">
        <f t="shared" si="0"/>
        <v>2390500</v>
      </c>
      <c r="R57" s="29">
        <f t="shared" si="3"/>
        <v>44.102093551563634</v>
      </c>
    </row>
    <row r="58" spans="1:18" s="4" customFormat="1" ht="16.5" x14ac:dyDescent="0.3">
      <c r="A58" s="22" t="s">
        <v>74</v>
      </c>
      <c r="B58" s="23">
        <v>1100000</v>
      </c>
      <c r="C58" s="24">
        <v>0</v>
      </c>
      <c r="D58" s="25">
        <f t="shared" si="5"/>
        <v>1100000</v>
      </c>
      <c r="E58" s="26">
        <v>0</v>
      </c>
      <c r="F58" s="26">
        <v>0</v>
      </c>
      <c r="G58" s="42"/>
      <c r="H58" s="42"/>
      <c r="I58" s="42"/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43">
        <v>0</v>
      </c>
      <c r="Q58" s="28">
        <f t="shared" si="0"/>
        <v>0</v>
      </c>
      <c r="R58" s="29">
        <f t="shared" si="3"/>
        <v>0</v>
      </c>
    </row>
    <row r="59" spans="1:18" s="4" customFormat="1" ht="15.75" x14ac:dyDescent="0.25">
      <c r="A59" s="31" t="s">
        <v>75</v>
      </c>
      <c r="B59" s="32"/>
      <c r="C59" s="33"/>
      <c r="D59" s="34"/>
      <c r="E59" s="32"/>
      <c r="F59" s="32"/>
      <c r="G59" s="35"/>
      <c r="H59" s="35"/>
      <c r="I59" s="35"/>
      <c r="J59" s="36"/>
      <c r="K59" s="35"/>
      <c r="L59" s="36"/>
      <c r="M59" s="35"/>
      <c r="N59" s="37"/>
      <c r="O59" s="38"/>
      <c r="P59" s="38"/>
      <c r="Q59" s="36">
        <f t="shared" si="0"/>
        <v>0</v>
      </c>
      <c r="R59" s="17"/>
    </row>
    <row r="60" spans="1:18" s="4" customFormat="1" ht="16.5" x14ac:dyDescent="0.3">
      <c r="A60" s="22" t="s">
        <v>76</v>
      </c>
      <c r="B60" s="23">
        <v>5715438</v>
      </c>
      <c r="C60" s="24">
        <v>0</v>
      </c>
      <c r="D60" s="25">
        <f>SUM(B60:C60)</f>
        <v>5715438</v>
      </c>
      <c r="E60" s="26">
        <v>306900</v>
      </c>
      <c r="F60" s="26">
        <v>228500</v>
      </c>
      <c r="G60" s="27">
        <v>183190</v>
      </c>
      <c r="H60" s="27">
        <v>280780</v>
      </c>
      <c r="I60" s="27">
        <v>256890</v>
      </c>
      <c r="J60" s="27">
        <v>259200</v>
      </c>
      <c r="K60" s="27">
        <v>234510</v>
      </c>
      <c r="L60" s="27">
        <v>244490</v>
      </c>
      <c r="M60" s="27">
        <v>312130</v>
      </c>
      <c r="N60" s="27">
        <v>330100</v>
      </c>
      <c r="O60" s="27">
        <v>300900</v>
      </c>
      <c r="P60" s="27">
        <v>153030</v>
      </c>
      <c r="Q60" s="28">
        <f t="shared" si="0"/>
        <v>3090620</v>
      </c>
      <c r="R60" s="29">
        <f t="shared" si="3"/>
        <v>54.074945787182017</v>
      </c>
    </row>
    <row r="61" spans="1:18" s="4" customFormat="1" ht="16.5" x14ac:dyDescent="0.3">
      <c r="A61" s="22" t="s">
        <v>77</v>
      </c>
      <c r="B61" s="23">
        <v>33700992.100000001</v>
      </c>
      <c r="C61" s="24">
        <v>0</v>
      </c>
      <c r="D61" s="25">
        <f>SUM(B61:C61)</f>
        <v>33700992.100000001</v>
      </c>
      <c r="E61" s="26">
        <v>1643490</v>
      </c>
      <c r="F61" s="26">
        <v>1466660</v>
      </c>
      <c r="G61" s="27">
        <v>1539770</v>
      </c>
      <c r="H61" s="27">
        <v>1635990</v>
      </c>
      <c r="I61" s="27">
        <v>1322250</v>
      </c>
      <c r="J61" s="27">
        <v>1609320</v>
      </c>
      <c r="K61" s="27">
        <v>1548640</v>
      </c>
      <c r="L61" s="27">
        <v>1500110</v>
      </c>
      <c r="M61" s="27">
        <v>1563860</v>
      </c>
      <c r="N61" s="27">
        <v>1688340</v>
      </c>
      <c r="O61" s="27">
        <v>1692320</v>
      </c>
      <c r="P61" s="27">
        <v>1253810</v>
      </c>
      <c r="Q61" s="28">
        <f t="shared" si="0"/>
        <v>18464560</v>
      </c>
      <c r="R61" s="29">
        <f>Q61/D61*100</f>
        <v>54.789366275065831</v>
      </c>
    </row>
    <row r="62" spans="1:18" s="4" customFormat="1" ht="16.5" x14ac:dyDescent="0.3">
      <c r="A62" s="22" t="s">
        <v>78</v>
      </c>
      <c r="B62" s="23">
        <v>3449996.0000000005</v>
      </c>
      <c r="C62" s="24">
        <v>0</v>
      </c>
      <c r="D62" s="25">
        <f>SUM(B62:C62)</f>
        <v>3449996.0000000005</v>
      </c>
      <c r="E62" s="26">
        <v>195070</v>
      </c>
      <c r="F62" s="26">
        <v>258310</v>
      </c>
      <c r="G62" s="27">
        <v>158100</v>
      </c>
      <c r="H62" s="27">
        <v>243420</v>
      </c>
      <c r="I62" s="27">
        <v>242160</v>
      </c>
      <c r="J62" s="27"/>
      <c r="K62" s="27">
        <v>1514340</v>
      </c>
      <c r="L62" s="27">
        <v>1227860</v>
      </c>
      <c r="M62" s="27">
        <v>725700</v>
      </c>
      <c r="N62" s="27">
        <v>713810</v>
      </c>
      <c r="O62" s="27">
        <v>492640</v>
      </c>
      <c r="P62" s="27">
        <v>439840</v>
      </c>
      <c r="Q62" s="28">
        <f t="shared" si="0"/>
        <v>6211250</v>
      </c>
      <c r="R62" s="29">
        <f t="shared" si="3"/>
        <v>180.03644062196011</v>
      </c>
    </row>
    <row r="63" spans="1:18" s="4" customFormat="1" ht="16.5" x14ac:dyDescent="0.3">
      <c r="A63" s="22" t="s">
        <v>79</v>
      </c>
      <c r="B63" s="23">
        <v>217800.00000000003</v>
      </c>
      <c r="C63" s="24">
        <v>0</v>
      </c>
      <c r="D63" s="25">
        <f>SUM(B63:C63)</f>
        <v>217800.00000000003</v>
      </c>
      <c r="E63" s="26">
        <v>0</v>
      </c>
      <c r="F63" s="26">
        <v>0</v>
      </c>
      <c r="G63" s="27">
        <v>0</v>
      </c>
      <c r="H63" s="27">
        <v>0</v>
      </c>
      <c r="I63" s="27">
        <v>0</v>
      </c>
      <c r="J63" s="27"/>
      <c r="K63" s="27">
        <v>30000</v>
      </c>
      <c r="L63" s="27"/>
      <c r="M63" s="27"/>
      <c r="N63" s="27">
        <v>0</v>
      </c>
      <c r="O63" s="27"/>
      <c r="P63" s="27">
        <v>0</v>
      </c>
      <c r="Q63" s="28">
        <f t="shared" si="0"/>
        <v>30000</v>
      </c>
      <c r="R63" s="29">
        <f t="shared" si="3"/>
        <v>13.77410468319559</v>
      </c>
    </row>
    <row r="64" spans="1:18" s="4" customFormat="1" ht="15.75" x14ac:dyDescent="0.25">
      <c r="A64" s="31" t="s">
        <v>80</v>
      </c>
      <c r="B64" s="32"/>
      <c r="C64" s="33"/>
      <c r="D64" s="34"/>
      <c r="E64" s="32"/>
      <c r="F64" s="32"/>
      <c r="G64" s="35"/>
      <c r="H64" s="35"/>
      <c r="I64" s="35"/>
      <c r="J64" s="36"/>
      <c r="K64" s="35"/>
      <c r="L64" s="36"/>
      <c r="M64" s="35"/>
      <c r="N64" s="37"/>
      <c r="O64" s="38"/>
      <c r="P64" s="37"/>
      <c r="Q64" s="36">
        <f t="shared" si="0"/>
        <v>0</v>
      </c>
      <c r="R64" s="17"/>
    </row>
    <row r="65" spans="1:18" s="4" customFormat="1" ht="16.5" x14ac:dyDescent="0.3">
      <c r="A65" s="22" t="s">
        <v>81</v>
      </c>
      <c r="B65" s="23">
        <v>2888017.0000000005</v>
      </c>
      <c r="C65" s="24">
        <v>0</v>
      </c>
      <c r="D65" s="25">
        <f t="shared" ref="D65:D75" si="6">SUM(B65:C65)</f>
        <v>2888017.0000000005</v>
      </c>
      <c r="E65" s="26">
        <v>193400</v>
      </c>
      <c r="F65" s="26">
        <v>131600</v>
      </c>
      <c r="G65" s="27">
        <v>82700</v>
      </c>
      <c r="H65" s="27">
        <v>51500</v>
      </c>
      <c r="I65" s="27">
        <v>31400</v>
      </c>
      <c r="J65" s="27">
        <v>2400</v>
      </c>
      <c r="K65" s="27">
        <v>231900</v>
      </c>
      <c r="L65" s="27">
        <v>334800</v>
      </c>
      <c r="M65" s="27">
        <v>692800</v>
      </c>
      <c r="N65" s="27">
        <v>1034600</v>
      </c>
      <c r="O65" s="27">
        <v>424200</v>
      </c>
      <c r="P65" s="27">
        <v>212700</v>
      </c>
      <c r="Q65" s="28">
        <f t="shared" si="0"/>
        <v>3424000</v>
      </c>
      <c r="R65" s="29">
        <f t="shared" si="3"/>
        <v>118.55885889868374</v>
      </c>
    </row>
    <row r="66" spans="1:18" s="4" customFormat="1" ht="16.5" x14ac:dyDescent="0.3">
      <c r="A66" s="22" t="s">
        <v>82</v>
      </c>
      <c r="B66" s="23">
        <v>1336335</v>
      </c>
      <c r="C66" s="24">
        <v>0</v>
      </c>
      <c r="D66" s="25">
        <f t="shared" si="6"/>
        <v>1336335</v>
      </c>
      <c r="E66" s="26">
        <v>304290</v>
      </c>
      <c r="F66" s="26">
        <v>239210</v>
      </c>
      <c r="G66" s="27">
        <v>280360</v>
      </c>
      <c r="H66" s="27">
        <v>223290</v>
      </c>
      <c r="I66" s="27">
        <v>174230</v>
      </c>
      <c r="J66" s="27">
        <v>140200</v>
      </c>
      <c r="K66" s="27">
        <v>221340</v>
      </c>
      <c r="L66" s="27">
        <v>408130</v>
      </c>
      <c r="M66" s="27">
        <v>390830</v>
      </c>
      <c r="N66" s="27">
        <v>265650</v>
      </c>
      <c r="O66" s="27">
        <v>257500</v>
      </c>
      <c r="P66" s="27">
        <v>127150</v>
      </c>
      <c r="Q66" s="28">
        <f t="shared" si="0"/>
        <v>3032180</v>
      </c>
      <c r="R66" s="29">
        <f t="shared" si="3"/>
        <v>226.90268532965163</v>
      </c>
    </row>
    <row r="67" spans="1:18" s="4" customFormat="1" ht="16.5" x14ac:dyDescent="0.3">
      <c r="A67" s="22" t="s">
        <v>83</v>
      </c>
      <c r="B67" s="23">
        <v>3776604.7</v>
      </c>
      <c r="C67" s="24">
        <v>0</v>
      </c>
      <c r="D67" s="25">
        <f t="shared" si="6"/>
        <v>3776604.7</v>
      </c>
      <c r="E67" s="26">
        <v>0</v>
      </c>
      <c r="F67" s="26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/>
      <c r="N67" s="27"/>
      <c r="O67" s="27">
        <v>0</v>
      </c>
      <c r="P67" s="27">
        <v>0</v>
      </c>
      <c r="Q67" s="28">
        <f>SUM(E67:P67)</f>
        <v>0</v>
      </c>
      <c r="R67" s="29">
        <f>Q67/D67*100</f>
        <v>0</v>
      </c>
    </row>
    <row r="68" spans="1:18" s="4" customFormat="1" ht="16.5" x14ac:dyDescent="0.3">
      <c r="A68" s="22" t="s">
        <v>84</v>
      </c>
      <c r="B68" s="23">
        <v>524625.20000000007</v>
      </c>
      <c r="C68" s="24">
        <v>0</v>
      </c>
      <c r="D68" s="25">
        <f t="shared" si="6"/>
        <v>524625.20000000007</v>
      </c>
      <c r="E68" s="26">
        <v>0</v>
      </c>
      <c r="F68" s="26">
        <v>99895</v>
      </c>
      <c r="G68" s="27">
        <v>86626</v>
      </c>
      <c r="H68" s="27">
        <v>61160</v>
      </c>
      <c r="I68" s="27">
        <v>67700</v>
      </c>
      <c r="J68" s="27">
        <v>14100</v>
      </c>
      <c r="K68" s="27">
        <v>47730</v>
      </c>
      <c r="L68" s="27">
        <v>83779</v>
      </c>
      <c r="M68" s="27">
        <v>54265</v>
      </c>
      <c r="N68" s="27">
        <v>83649</v>
      </c>
      <c r="O68" s="27">
        <v>0</v>
      </c>
      <c r="P68" s="27">
        <v>0</v>
      </c>
      <c r="Q68" s="28">
        <f t="shared" si="0"/>
        <v>598904</v>
      </c>
      <c r="R68" s="29">
        <f t="shared" si="3"/>
        <v>114.15845064247769</v>
      </c>
    </row>
    <row r="69" spans="1:18" s="4" customFormat="1" ht="16.5" x14ac:dyDescent="0.3">
      <c r="A69" s="22" t="s">
        <v>85</v>
      </c>
      <c r="B69" s="23">
        <v>234184.50000000003</v>
      </c>
      <c r="C69" s="24">
        <v>0</v>
      </c>
      <c r="D69" s="25">
        <f t="shared" si="6"/>
        <v>234184.50000000003</v>
      </c>
      <c r="E69" s="26">
        <v>18895</v>
      </c>
      <c r="F69" s="26">
        <v>25650</v>
      </c>
      <c r="G69" s="27">
        <v>38990</v>
      </c>
      <c r="H69" s="27">
        <v>7500</v>
      </c>
      <c r="I69" s="27">
        <v>12745</v>
      </c>
      <c r="J69" s="27">
        <v>1500</v>
      </c>
      <c r="K69" s="27">
        <v>20500</v>
      </c>
      <c r="L69" s="27">
        <v>23400</v>
      </c>
      <c r="M69" s="27">
        <v>20340</v>
      </c>
      <c r="N69" s="27">
        <v>3000</v>
      </c>
      <c r="O69" s="27">
        <v>4885</v>
      </c>
      <c r="P69" s="27">
        <v>0</v>
      </c>
      <c r="Q69" s="28">
        <f t="shared" si="0"/>
        <v>177405</v>
      </c>
      <c r="R69" s="29">
        <f t="shared" si="3"/>
        <v>75.754373154499959</v>
      </c>
    </row>
    <row r="70" spans="1:18" s="4" customFormat="1" ht="16.5" x14ac:dyDescent="0.3">
      <c r="A70" s="22" t="s">
        <v>86</v>
      </c>
      <c r="B70" s="23">
        <v>95076.960000000021</v>
      </c>
      <c r="C70" s="24">
        <v>0</v>
      </c>
      <c r="D70" s="25">
        <f t="shared" si="6"/>
        <v>95076.960000000021</v>
      </c>
      <c r="E70" s="26">
        <v>0</v>
      </c>
      <c r="F70" s="26"/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8">
        <f t="shared" si="0"/>
        <v>0</v>
      </c>
      <c r="R70" s="29">
        <f t="shared" si="3"/>
        <v>0</v>
      </c>
    </row>
    <row r="71" spans="1:18" s="4" customFormat="1" ht="16.5" x14ac:dyDescent="0.3">
      <c r="A71" s="22" t="s">
        <v>87</v>
      </c>
      <c r="B71" s="23">
        <v>668725.69999999995</v>
      </c>
      <c r="C71" s="24">
        <v>0</v>
      </c>
      <c r="D71" s="25">
        <f t="shared" si="6"/>
        <v>668725.69999999995</v>
      </c>
      <c r="E71" s="26">
        <v>4435</v>
      </c>
      <c r="F71" s="26">
        <v>2000</v>
      </c>
      <c r="G71" s="27">
        <v>11260</v>
      </c>
      <c r="H71" s="27">
        <v>24505</v>
      </c>
      <c r="I71" s="27">
        <v>13055</v>
      </c>
      <c r="J71" s="27">
        <v>2000</v>
      </c>
      <c r="K71" s="27">
        <v>15160</v>
      </c>
      <c r="L71" s="27">
        <v>21850</v>
      </c>
      <c r="M71" s="27">
        <v>22565</v>
      </c>
      <c r="N71" s="27">
        <v>19855</v>
      </c>
      <c r="O71" s="27">
        <v>22030</v>
      </c>
      <c r="P71" s="27">
        <v>0</v>
      </c>
      <c r="Q71" s="28">
        <f t="shared" si="0"/>
        <v>158715</v>
      </c>
      <c r="R71" s="29">
        <f t="shared" si="3"/>
        <v>23.733946519477271</v>
      </c>
    </row>
    <row r="72" spans="1:18" s="4" customFormat="1" ht="16.5" x14ac:dyDescent="0.3">
      <c r="A72" s="22" t="s">
        <v>88</v>
      </c>
      <c r="B72" s="23">
        <v>734427.5</v>
      </c>
      <c r="C72" s="24">
        <v>0</v>
      </c>
      <c r="D72" s="25">
        <f t="shared" si="6"/>
        <v>734427.5</v>
      </c>
      <c r="E72" s="26">
        <v>29660</v>
      </c>
      <c r="F72" s="26">
        <v>29650</v>
      </c>
      <c r="G72" s="27">
        <v>34465</v>
      </c>
      <c r="H72" s="27">
        <v>67715</v>
      </c>
      <c r="I72" s="27">
        <v>29140</v>
      </c>
      <c r="J72" s="27">
        <v>27337</v>
      </c>
      <c r="K72" s="27">
        <v>72290</v>
      </c>
      <c r="L72" s="27">
        <v>80581</v>
      </c>
      <c r="M72" s="27">
        <v>86572</v>
      </c>
      <c r="N72" s="27">
        <v>68056</v>
      </c>
      <c r="O72" s="27">
        <v>81197</v>
      </c>
      <c r="P72" s="27">
        <v>52077</v>
      </c>
      <c r="Q72" s="28">
        <f t="shared" si="0"/>
        <v>658740</v>
      </c>
      <c r="R72" s="29">
        <f t="shared" si="3"/>
        <v>89.694353765347827</v>
      </c>
    </row>
    <row r="73" spans="1:18" s="4" customFormat="1" ht="16.5" x14ac:dyDescent="0.3">
      <c r="A73" s="22" t="s">
        <v>89</v>
      </c>
      <c r="B73" s="23">
        <v>1598969.2</v>
      </c>
      <c r="C73" s="24">
        <v>0</v>
      </c>
      <c r="D73" s="25">
        <f t="shared" si="6"/>
        <v>1598969.2</v>
      </c>
      <c r="E73" s="26">
        <v>85226</v>
      </c>
      <c r="F73" s="26">
        <v>73584</v>
      </c>
      <c r="G73" s="27">
        <v>60408</v>
      </c>
      <c r="H73" s="27">
        <v>85509</v>
      </c>
      <c r="I73" s="27">
        <v>40087</v>
      </c>
      <c r="J73" s="27">
        <v>75000</v>
      </c>
      <c r="K73" s="27">
        <v>105329</v>
      </c>
      <c r="L73" s="27">
        <v>101732</v>
      </c>
      <c r="M73" s="27">
        <v>39289</v>
      </c>
      <c r="N73" s="27">
        <v>77290</v>
      </c>
      <c r="O73" s="27">
        <v>920</v>
      </c>
      <c r="P73" s="27">
        <v>0</v>
      </c>
      <c r="Q73" s="28">
        <f t="shared" si="0"/>
        <v>744374</v>
      </c>
      <c r="R73" s="29">
        <f t="shared" si="3"/>
        <v>46.55336700669406</v>
      </c>
    </row>
    <row r="74" spans="1:18" s="4" customFormat="1" ht="16.5" x14ac:dyDescent="0.3">
      <c r="A74" s="22" t="s">
        <v>90</v>
      </c>
      <c r="B74" s="23">
        <v>394020.00000000006</v>
      </c>
      <c r="C74" s="24">
        <v>0</v>
      </c>
      <c r="D74" s="25">
        <f t="shared" si="6"/>
        <v>394020.00000000006</v>
      </c>
      <c r="E74" s="26">
        <v>13200</v>
      </c>
      <c r="F74" s="26">
        <v>15400</v>
      </c>
      <c r="G74" s="27">
        <v>22000</v>
      </c>
      <c r="H74" s="27">
        <v>11000</v>
      </c>
      <c r="I74" s="27">
        <v>17600</v>
      </c>
      <c r="J74" s="27">
        <v>57500</v>
      </c>
      <c r="K74" s="27">
        <v>8800</v>
      </c>
      <c r="L74" s="27">
        <v>8800</v>
      </c>
      <c r="M74" s="27">
        <v>20300</v>
      </c>
      <c r="N74" s="27">
        <v>16600</v>
      </c>
      <c r="O74" s="27">
        <v>8800</v>
      </c>
      <c r="P74" s="27">
        <v>0</v>
      </c>
      <c r="Q74" s="28">
        <f t="shared" ref="Q74:Q85" si="7">SUM(E74:P74)</f>
        <v>200000</v>
      </c>
      <c r="R74" s="29">
        <f t="shared" si="3"/>
        <v>50.758844728693965</v>
      </c>
    </row>
    <row r="75" spans="1:18" s="4" customFormat="1" ht="16.5" x14ac:dyDescent="0.3">
      <c r="A75" s="22" t="s">
        <v>91</v>
      </c>
      <c r="B75" s="23">
        <v>208164.00000000003</v>
      </c>
      <c r="C75" s="24">
        <v>0</v>
      </c>
      <c r="D75" s="25">
        <f t="shared" si="6"/>
        <v>208164.00000000003</v>
      </c>
      <c r="E75" s="26">
        <v>0</v>
      </c>
      <c r="F75" s="26"/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8">
        <f t="shared" si="7"/>
        <v>0</v>
      </c>
      <c r="R75" s="29">
        <f t="shared" si="3"/>
        <v>0</v>
      </c>
    </row>
    <row r="76" spans="1:18" s="4" customFormat="1" ht="15.75" x14ac:dyDescent="0.25">
      <c r="A76" s="31" t="s">
        <v>92</v>
      </c>
      <c r="B76" s="32"/>
      <c r="C76" s="33"/>
      <c r="D76" s="34"/>
      <c r="E76" s="32"/>
      <c r="F76" s="32"/>
      <c r="G76" s="35"/>
      <c r="H76" s="35"/>
      <c r="I76" s="35"/>
      <c r="J76" s="36"/>
      <c r="K76" s="35"/>
      <c r="L76" s="36"/>
      <c r="M76" s="35"/>
      <c r="N76" s="37"/>
      <c r="O76" s="38"/>
      <c r="P76" s="37"/>
      <c r="Q76" s="36">
        <f t="shared" si="7"/>
        <v>0</v>
      </c>
      <c r="R76" s="17"/>
    </row>
    <row r="77" spans="1:18" s="4" customFormat="1" ht="16.5" x14ac:dyDescent="0.3">
      <c r="A77" s="22" t="s">
        <v>93</v>
      </c>
      <c r="B77" s="23">
        <v>83488129.799999997</v>
      </c>
      <c r="C77" s="24">
        <v>0</v>
      </c>
      <c r="D77" s="25">
        <f t="shared" ref="D77:D85" si="8">SUM(B77:C77)</f>
        <v>83488129.799999997</v>
      </c>
      <c r="E77" s="26">
        <v>3676947</v>
      </c>
      <c r="F77" s="26">
        <v>1704158</v>
      </c>
      <c r="G77" s="27">
        <v>2567085</v>
      </c>
      <c r="H77" s="27">
        <v>1198228</v>
      </c>
      <c r="I77" s="27">
        <v>3484702</v>
      </c>
      <c r="J77" s="27">
        <v>1315561</v>
      </c>
      <c r="K77" s="27">
        <v>10576200</v>
      </c>
      <c r="L77" s="27">
        <v>10427547</v>
      </c>
      <c r="M77" s="27">
        <v>14059753</v>
      </c>
      <c r="N77" s="27">
        <v>13919896</v>
      </c>
      <c r="O77" s="27">
        <v>7428637</v>
      </c>
      <c r="P77" s="27">
        <v>3771806</v>
      </c>
      <c r="Q77" s="28">
        <f>SUM(E77:P77)</f>
        <v>74130520</v>
      </c>
      <c r="R77" s="29">
        <f>Q77/D77*100</f>
        <v>88.79168832453594</v>
      </c>
    </row>
    <row r="78" spans="1:18" s="4" customFormat="1" ht="16.5" x14ac:dyDescent="0.3">
      <c r="A78" s="22" t="s">
        <v>94</v>
      </c>
      <c r="B78" s="23">
        <v>823251.00000000012</v>
      </c>
      <c r="C78" s="24">
        <v>0</v>
      </c>
      <c r="D78" s="25">
        <f t="shared" si="8"/>
        <v>823251.00000000012</v>
      </c>
      <c r="E78" s="26">
        <v>49200</v>
      </c>
      <c r="F78" s="26">
        <v>36800</v>
      </c>
      <c r="G78" s="27">
        <v>22700</v>
      </c>
      <c r="H78" s="27">
        <v>30200</v>
      </c>
      <c r="I78" s="27">
        <v>5000</v>
      </c>
      <c r="J78" s="27">
        <v>7000</v>
      </c>
      <c r="K78" s="27">
        <v>99000</v>
      </c>
      <c r="L78" s="27">
        <v>94625</v>
      </c>
      <c r="M78" s="27">
        <v>170800</v>
      </c>
      <c r="N78" s="27">
        <v>129700</v>
      </c>
      <c r="O78" s="27">
        <v>105450</v>
      </c>
      <c r="P78" s="27">
        <v>63500</v>
      </c>
      <c r="Q78" s="28">
        <f>SUM(E78:P78)</f>
        <v>813975</v>
      </c>
      <c r="R78" s="29">
        <f>Q78/D78*100</f>
        <v>98.873247648651486</v>
      </c>
    </row>
    <row r="79" spans="1:18" s="4" customFormat="1" ht="16.5" x14ac:dyDescent="0.3">
      <c r="A79" s="22" t="s">
        <v>95</v>
      </c>
      <c r="B79" s="23">
        <v>28747659</v>
      </c>
      <c r="C79" s="24">
        <v>0</v>
      </c>
      <c r="D79" s="25">
        <f t="shared" si="8"/>
        <v>28747659</v>
      </c>
      <c r="E79" s="26">
        <v>1048260</v>
      </c>
      <c r="F79" s="26">
        <v>984240</v>
      </c>
      <c r="G79" s="27">
        <v>870620</v>
      </c>
      <c r="H79" s="27">
        <v>938080</v>
      </c>
      <c r="I79" s="27">
        <v>876390</v>
      </c>
      <c r="J79" s="27">
        <v>1103690</v>
      </c>
      <c r="K79" s="27">
        <v>967080</v>
      </c>
      <c r="L79" s="27">
        <v>1008230</v>
      </c>
      <c r="M79" s="27">
        <v>1083810</v>
      </c>
      <c r="N79" s="27">
        <v>1186110</v>
      </c>
      <c r="O79" s="27">
        <v>1185550</v>
      </c>
      <c r="P79" s="27">
        <v>1277880</v>
      </c>
      <c r="Q79" s="28">
        <f>SUM(E79:P79)</f>
        <v>12529940</v>
      </c>
      <c r="R79" s="29">
        <f>Q79/D79*100</f>
        <v>43.585949033276066</v>
      </c>
    </row>
    <row r="80" spans="1:18" s="4" customFormat="1" ht="16.5" x14ac:dyDescent="0.3">
      <c r="A80" s="22" t="s">
        <v>96</v>
      </c>
      <c r="B80" s="23">
        <v>330000</v>
      </c>
      <c r="C80" s="24">
        <v>0</v>
      </c>
      <c r="D80" s="25">
        <f t="shared" si="8"/>
        <v>330000</v>
      </c>
      <c r="E80" s="26">
        <v>0</v>
      </c>
      <c r="F80" s="26"/>
      <c r="G80" s="27"/>
      <c r="H80" s="27">
        <v>0</v>
      </c>
      <c r="I80" s="27">
        <v>38000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/>
      <c r="P80" s="27"/>
      <c r="Q80" s="28">
        <f>SUM(E80:P80)</f>
        <v>38000</v>
      </c>
      <c r="R80" s="29">
        <f>Q80/D80*100</f>
        <v>11.515151515151516</v>
      </c>
    </row>
    <row r="81" spans="1:18" s="4" customFormat="1" ht="16.5" x14ac:dyDescent="0.3">
      <c r="A81" s="47" t="s">
        <v>97</v>
      </c>
      <c r="B81" s="23">
        <v>48983.000000000007</v>
      </c>
      <c r="C81" s="24">
        <v>0</v>
      </c>
      <c r="D81" s="25">
        <f t="shared" si="8"/>
        <v>48983.000000000007</v>
      </c>
      <c r="E81" s="26">
        <v>13720</v>
      </c>
      <c r="F81" s="26">
        <v>4130</v>
      </c>
      <c r="G81" s="27"/>
      <c r="H81" s="27">
        <v>9170</v>
      </c>
      <c r="I81" s="27">
        <v>4480</v>
      </c>
      <c r="J81" s="27">
        <v>0</v>
      </c>
      <c r="K81" s="27">
        <v>0</v>
      </c>
      <c r="L81" s="27">
        <v>0</v>
      </c>
      <c r="M81" s="27">
        <v>3360</v>
      </c>
      <c r="N81" s="27">
        <v>14840</v>
      </c>
      <c r="O81" s="27">
        <v>16380</v>
      </c>
      <c r="P81" s="27"/>
      <c r="Q81" s="28">
        <f>SUM(E81:P81)</f>
        <v>66080</v>
      </c>
      <c r="R81" s="29">
        <f>Q81/D81*100</f>
        <v>134.90394626707223</v>
      </c>
    </row>
    <row r="82" spans="1:18" s="4" customFormat="1" ht="16.5" x14ac:dyDescent="0.3">
      <c r="A82" s="22" t="s">
        <v>98</v>
      </c>
      <c r="B82" s="23">
        <v>5488300</v>
      </c>
      <c r="C82" s="24">
        <v>0</v>
      </c>
      <c r="D82" s="25">
        <f t="shared" si="8"/>
        <v>5488300</v>
      </c>
      <c r="E82" s="26"/>
      <c r="F82" s="26"/>
      <c r="G82" s="27"/>
      <c r="H82" s="27">
        <v>600000</v>
      </c>
      <c r="I82" s="27"/>
      <c r="J82" s="27">
        <v>0</v>
      </c>
      <c r="K82" s="27">
        <v>900000</v>
      </c>
      <c r="L82" s="27">
        <v>0</v>
      </c>
      <c r="M82" s="27">
        <v>0</v>
      </c>
      <c r="N82" s="27">
        <v>0</v>
      </c>
      <c r="O82" s="27"/>
      <c r="P82" s="27"/>
      <c r="Q82" s="28">
        <f t="shared" si="7"/>
        <v>1500000</v>
      </c>
      <c r="R82" s="29">
        <f t="shared" ref="R82:R106" si="9">Q82/D82*100</f>
        <v>27.330867481733872</v>
      </c>
    </row>
    <row r="83" spans="1:18" s="4" customFormat="1" ht="16.5" x14ac:dyDescent="0.3">
      <c r="A83" s="22" t="s">
        <v>99</v>
      </c>
      <c r="B83" s="23">
        <v>937803.51000000164</v>
      </c>
      <c r="C83" s="24">
        <v>0</v>
      </c>
      <c r="D83" s="25">
        <f t="shared" si="8"/>
        <v>937803.51000000164</v>
      </c>
      <c r="E83" s="26">
        <v>0</v>
      </c>
      <c r="F83" s="26">
        <v>0</v>
      </c>
      <c r="G83" s="27"/>
      <c r="H83" s="27"/>
      <c r="I83" s="27"/>
      <c r="J83" s="30"/>
      <c r="K83" s="27"/>
      <c r="L83" s="27">
        <v>0</v>
      </c>
      <c r="M83" s="27">
        <v>0</v>
      </c>
      <c r="N83" s="27">
        <v>0</v>
      </c>
      <c r="O83" s="27"/>
      <c r="P83" s="27">
        <v>0</v>
      </c>
      <c r="Q83" s="27">
        <v>0</v>
      </c>
      <c r="R83" s="29">
        <f t="shared" si="9"/>
        <v>0</v>
      </c>
    </row>
    <row r="84" spans="1:18" s="4" customFormat="1" ht="16.5" x14ac:dyDescent="0.3">
      <c r="A84" s="47" t="s">
        <v>100</v>
      </c>
      <c r="B84" s="48">
        <v>0</v>
      </c>
      <c r="C84" s="24">
        <v>0</v>
      </c>
      <c r="D84" s="25">
        <f t="shared" si="8"/>
        <v>0</v>
      </c>
      <c r="E84" s="26">
        <v>0</v>
      </c>
      <c r="F84" s="26">
        <v>0</v>
      </c>
      <c r="G84" s="27">
        <v>0</v>
      </c>
      <c r="H84" s="27"/>
      <c r="I84" s="27"/>
      <c r="J84" s="30"/>
      <c r="K84" s="27"/>
      <c r="L84" s="27">
        <v>0</v>
      </c>
      <c r="M84" s="27">
        <v>0</v>
      </c>
      <c r="N84" s="27">
        <v>0</v>
      </c>
      <c r="O84" s="27"/>
      <c r="P84" s="27">
        <v>0</v>
      </c>
      <c r="Q84" s="27">
        <v>0</v>
      </c>
      <c r="R84" s="29"/>
    </row>
    <row r="85" spans="1:18" s="4" customFormat="1" ht="15.75" x14ac:dyDescent="0.25">
      <c r="A85" s="47" t="s">
        <v>101</v>
      </c>
      <c r="B85" s="49">
        <v>86766.294999999984</v>
      </c>
      <c r="C85" s="24">
        <v>0</v>
      </c>
      <c r="D85" s="25">
        <f t="shared" si="8"/>
        <v>86766.294999999984</v>
      </c>
      <c r="E85" s="50"/>
      <c r="F85" s="50"/>
      <c r="G85" s="50"/>
      <c r="H85" s="50"/>
      <c r="I85" s="51"/>
      <c r="J85" s="51"/>
      <c r="K85" s="50"/>
      <c r="L85" s="51">
        <v>0</v>
      </c>
      <c r="M85" s="50">
        <v>6000</v>
      </c>
      <c r="N85" s="44"/>
      <c r="O85" s="44"/>
      <c r="P85" s="43">
        <v>9000</v>
      </c>
      <c r="Q85" s="28">
        <f t="shared" si="7"/>
        <v>15000</v>
      </c>
      <c r="R85" s="29">
        <f t="shared" si="9"/>
        <v>17.287818962420836</v>
      </c>
    </row>
    <row r="86" spans="1:18" s="4" customFormat="1" ht="18" x14ac:dyDescent="0.4">
      <c r="A86" s="52" t="s">
        <v>102</v>
      </c>
      <c r="B86" s="53">
        <f t="shared" ref="B86:E86" si="10">SUM(B9:B85)</f>
        <v>647006995.86499989</v>
      </c>
      <c r="C86" s="54">
        <f t="shared" si="10"/>
        <v>50000000</v>
      </c>
      <c r="D86" s="53">
        <f t="shared" si="10"/>
        <v>697006995.86500013</v>
      </c>
      <c r="E86" s="53">
        <f t="shared" si="10"/>
        <v>19635891.949999999</v>
      </c>
      <c r="F86" s="53">
        <f t="shared" ref="F86:Q86" si="11">SUM(F9:F85)</f>
        <v>18345529</v>
      </c>
      <c r="G86" s="53">
        <f t="shared" si="11"/>
        <v>17829981</v>
      </c>
      <c r="H86" s="53">
        <f t="shared" si="11"/>
        <v>22104630</v>
      </c>
      <c r="I86" s="53">
        <f t="shared" si="11"/>
        <v>11882468</v>
      </c>
      <c r="J86" s="53">
        <f t="shared" si="11"/>
        <v>9193510.5</v>
      </c>
      <c r="K86" s="53">
        <f t="shared" si="11"/>
        <v>38122494</v>
      </c>
      <c r="L86" s="53">
        <f t="shared" si="11"/>
        <v>27329515</v>
      </c>
      <c r="M86" s="53">
        <f t="shared" si="11"/>
        <v>31476496</v>
      </c>
      <c r="N86" s="53">
        <f t="shared" si="11"/>
        <v>33980644</v>
      </c>
      <c r="O86" s="53">
        <f t="shared" si="11"/>
        <v>21392150</v>
      </c>
      <c r="P86" s="53">
        <f t="shared" si="11"/>
        <v>16332151</v>
      </c>
      <c r="Q86" s="53">
        <f t="shared" si="11"/>
        <v>267625460.44999999</v>
      </c>
      <c r="R86" s="29">
        <f t="shared" si="9"/>
        <v>38.396380816504035</v>
      </c>
    </row>
    <row r="87" spans="1:18" s="4" customFormat="1" ht="18" x14ac:dyDescent="0.4">
      <c r="A87" s="55" t="s">
        <v>103</v>
      </c>
      <c r="B87" s="56">
        <v>-204744506</v>
      </c>
      <c r="C87" s="57">
        <v>-24961129</v>
      </c>
      <c r="D87" s="56">
        <f>SUM(B87:C87)</f>
        <v>-229705635</v>
      </c>
      <c r="E87" s="58"/>
      <c r="F87" s="58"/>
      <c r="G87" s="58"/>
      <c r="H87" s="58"/>
      <c r="I87" s="58"/>
      <c r="J87" s="59"/>
      <c r="K87" s="59"/>
      <c r="L87" s="59"/>
      <c r="M87" s="59"/>
      <c r="N87" s="60"/>
      <c r="O87" s="60"/>
      <c r="P87" s="60"/>
      <c r="Q87" s="59"/>
      <c r="R87" s="29">
        <f t="shared" si="9"/>
        <v>0</v>
      </c>
    </row>
    <row r="88" spans="1:18" s="4" customFormat="1" ht="15.75" x14ac:dyDescent="0.25">
      <c r="A88" s="52" t="s">
        <v>104</v>
      </c>
      <c r="B88" s="61"/>
      <c r="C88" s="62"/>
      <c r="D88" s="61"/>
      <c r="E88" s="61"/>
      <c r="F88" s="61"/>
      <c r="G88" s="61"/>
      <c r="H88" s="63"/>
      <c r="I88" s="61"/>
      <c r="J88" s="64"/>
      <c r="K88" s="64"/>
      <c r="L88" s="65"/>
      <c r="M88" s="66"/>
      <c r="N88" s="67"/>
      <c r="O88" s="67"/>
      <c r="P88" s="67"/>
      <c r="Q88" s="64"/>
      <c r="R88" s="29"/>
    </row>
    <row r="89" spans="1:18" s="4" customFormat="1" ht="16.5" x14ac:dyDescent="0.3">
      <c r="A89" s="55" t="s">
        <v>105</v>
      </c>
      <c r="B89" s="61"/>
      <c r="C89" s="62"/>
      <c r="D89" s="61"/>
      <c r="E89" s="61"/>
      <c r="F89" s="61"/>
      <c r="G89" s="68"/>
      <c r="H89" s="69">
        <v>5704906</v>
      </c>
      <c r="I89" s="70">
        <v>4129243</v>
      </c>
      <c r="J89" s="71">
        <v>5186831</v>
      </c>
      <c r="K89" s="72">
        <v>9304567</v>
      </c>
      <c r="L89" s="73">
        <v>10838020</v>
      </c>
      <c r="M89" s="74">
        <v>8768834</v>
      </c>
      <c r="N89" s="75">
        <v>27368464</v>
      </c>
      <c r="O89" s="73">
        <v>11610539</v>
      </c>
      <c r="P89" s="75">
        <v>10264587.65</v>
      </c>
      <c r="Q89" s="28">
        <f t="shared" ref="Q89:Q103" si="12">SUM(E89:P89)</f>
        <v>93175991.650000006</v>
      </c>
      <c r="R89" s="29"/>
    </row>
    <row r="90" spans="1:18" s="4" customFormat="1" ht="16.5" x14ac:dyDescent="0.3">
      <c r="A90" s="55" t="s">
        <v>106</v>
      </c>
      <c r="B90" s="61"/>
      <c r="C90" s="62"/>
      <c r="D90" s="61"/>
      <c r="E90" s="61"/>
      <c r="F90" s="61"/>
      <c r="G90" s="68"/>
      <c r="H90" s="69">
        <v>1395670</v>
      </c>
      <c r="I90" s="70">
        <v>2938945</v>
      </c>
      <c r="J90" s="71">
        <v>1360504</v>
      </c>
      <c r="K90" s="72">
        <v>1103143</v>
      </c>
      <c r="L90" s="73">
        <v>3268038</v>
      </c>
      <c r="M90" s="74">
        <v>2971350</v>
      </c>
      <c r="N90" s="75">
        <v>3797214</v>
      </c>
      <c r="O90" s="75">
        <v>1286435</v>
      </c>
      <c r="P90" s="75">
        <v>1572321</v>
      </c>
      <c r="Q90" s="28">
        <f t="shared" si="12"/>
        <v>19693620</v>
      </c>
      <c r="R90" s="29"/>
    </row>
    <row r="91" spans="1:18" s="4" customFormat="1" ht="16.5" x14ac:dyDescent="0.3">
      <c r="A91" s="55" t="s">
        <v>107</v>
      </c>
      <c r="B91" s="61"/>
      <c r="C91" s="62"/>
      <c r="D91" s="61"/>
      <c r="E91" s="61"/>
      <c r="F91" s="61"/>
      <c r="G91" s="68"/>
      <c r="H91" s="69">
        <v>1349582</v>
      </c>
      <c r="I91" s="70">
        <v>2680608</v>
      </c>
      <c r="J91" s="71">
        <v>971031</v>
      </c>
      <c r="K91" s="72">
        <v>316658</v>
      </c>
      <c r="L91" s="73">
        <v>1505049</v>
      </c>
      <c r="M91" s="74">
        <v>1231120</v>
      </c>
      <c r="N91" s="75">
        <v>2729632</v>
      </c>
      <c r="O91" s="75">
        <v>1430039</v>
      </c>
      <c r="P91" s="75">
        <v>1387965</v>
      </c>
      <c r="Q91" s="28">
        <f t="shared" si="12"/>
        <v>13601684</v>
      </c>
      <c r="R91" s="29"/>
    </row>
    <row r="92" spans="1:18" s="4" customFormat="1" ht="16.5" x14ac:dyDescent="0.3">
      <c r="A92" s="55" t="s">
        <v>108</v>
      </c>
      <c r="B92" s="61"/>
      <c r="C92" s="62"/>
      <c r="D92" s="61"/>
      <c r="E92" s="61"/>
      <c r="F92" s="61"/>
      <c r="G92" s="68"/>
      <c r="H92" s="69">
        <v>1489005</v>
      </c>
      <c r="I92" s="70">
        <v>559480</v>
      </c>
      <c r="J92" s="71">
        <v>1848025</v>
      </c>
      <c r="K92" s="72">
        <v>827052</v>
      </c>
      <c r="L92" s="73">
        <v>1562465</v>
      </c>
      <c r="M92" s="74">
        <v>1282525</v>
      </c>
      <c r="N92" s="75">
        <v>1567503</v>
      </c>
      <c r="O92" s="75">
        <v>663633</v>
      </c>
      <c r="P92" s="75">
        <v>1093631</v>
      </c>
      <c r="Q92" s="28">
        <f t="shared" si="12"/>
        <v>10893319</v>
      </c>
      <c r="R92" s="29"/>
    </row>
    <row r="93" spans="1:18" s="4" customFormat="1" ht="16.5" x14ac:dyDescent="0.3">
      <c r="A93" s="55" t="s">
        <v>109</v>
      </c>
      <c r="B93" s="61"/>
      <c r="C93" s="62"/>
      <c r="D93" s="61"/>
      <c r="E93" s="61"/>
      <c r="F93" s="61"/>
      <c r="G93" s="68"/>
      <c r="H93" s="69">
        <v>1770440</v>
      </c>
      <c r="I93" s="70">
        <v>4485110</v>
      </c>
      <c r="J93" s="71">
        <v>862487</v>
      </c>
      <c r="K93" s="72">
        <v>769892</v>
      </c>
      <c r="L93" s="73">
        <v>1868441</v>
      </c>
      <c r="M93" s="74">
        <v>2095691</v>
      </c>
      <c r="N93" s="75">
        <v>2741501</v>
      </c>
      <c r="O93" s="75">
        <v>939407</v>
      </c>
      <c r="P93" s="75">
        <v>1738034.65</v>
      </c>
      <c r="Q93" s="28">
        <f t="shared" si="12"/>
        <v>17271003.649999999</v>
      </c>
      <c r="R93" s="29"/>
    </row>
    <row r="94" spans="1:18" s="4" customFormat="1" ht="16.5" x14ac:dyDescent="0.3">
      <c r="A94" s="55" t="s">
        <v>110</v>
      </c>
      <c r="B94" s="61"/>
      <c r="C94" s="62"/>
      <c r="D94" s="61"/>
      <c r="E94" s="61"/>
      <c r="F94" s="61"/>
      <c r="G94" s="68"/>
      <c r="H94" s="69">
        <v>940905</v>
      </c>
      <c r="I94" s="70">
        <v>741295</v>
      </c>
      <c r="J94" s="71">
        <v>859270</v>
      </c>
      <c r="K94" s="72">
        <v>536302</v>
      </c>
      <c r="L94" s="73">
        <v>882745</v>
      </c>
      <c r="M94" s="74">
        <v>941549</v>
      </c>
      <c r="N94" s="75">
        <v>1644433</v>
      </c>
      <c r="O94" s="75">
        <v>202494</v>
      </c>
      <c r="P94" s="75">
        <v>536615</v>
      </c>
      <c r="Q94" s="28">
        <f t="shared" si="12"/>
        <v>7285608</v>
      </c>
      <c r="R94" s="29"/>
    </row>
    <row r="95" spans="1:18" s="4" customFormat="1" ht="16.5" x14ac:dyDescent="0.3">
      <c r="A95" s="55" t="s">
        <v>111</v>
      </c>
      <c r="B95" s="61"/>
      <c r="C95" s="62"/>
      <c r="D95" s="61"/>
      <c r="E95" s="61"/>
      <c r="F95" s="61"/>
      <c r="G95" s="68"/>
      <c r="H95" s="69">
        <v>715120</v>
      </c>
      <c r="I95" s="70">
        <v>2535947</v>
      </c>
      <c r="J95" s="71">
        <v>2496169</v>
      </c>
      <c r="K95" s="72">
        <v>728540</v>
      </c>
      <c r="L95" s="73">
        <v>2303221</v>
      </c>
      <c r="M95" s="74">
        <v>1663566</v>
      </c>
      <c r="N95" s="75">
        <v>1921970</v>
      </c>
      <c r="O95" s="75">
        <v>990072</v>
      </c>
      <c r="P95" s="75">
        <v>1368035</v>
      </c>
      <c r="Q95" s="28">
        <f t="shared" si="12"/>
        <v>14722640</v>
      </c>
      <c r="R95" s="29"/>
    </row>
    <row r="96" spans="1:18" s="4" customFormat="1" ht="16.5" x14ac:dyDescent="0.3">
      <c r="A96" s="55" t="s">
        <v>112</v>
      </c>
      <c r="B96" s="61"/>
      <c r="C96" s="62"/>
      <c r="D96" s="61"/>
      <c r="E96" s="61"/>
      <c r="F96" s="61"/>
      <c r="G96" s="68"/>
      <c r="H96" s="69">
        <v>720060</v>
      </c>
      <c r="I96" s="70">
        <v>149950</v>
      </c>
      <c r="J96" s="71">
        <v>230000</v>
      </c>
      <c r="K96" s="72">
        <v>331542</v>
      </c>
      <c r="L96" s="73">
        <v>660420</v>
      </c>
      <c r="M96" s="74">
        <v>299934</v>
      </c>
      <c r="N96" s="75">
        <v>1387290</v>
      </c>
      <c r="O96" s="75">
        <v>843947</v>
      </c>
      <c r="P96" s="75">
        <v>850958</v>
      </c>
      <c r="Q96" s="28">
        <f t="shared" si="12"/>
        <v>5474101</v>
      </c>
      <c r="R96" s="29"/>
    </row>
    <row r="97" spans="1:18" s="4" customFormat="1" ht="16.5" x14ac:dyDescent="0.3">
      <c r="A97" s="55" t="s">
        <v>113</v>
      </c>
      <c r="B97" s="61"/>
      <c r="C97" s="62"/>
      <c r="D97" s="61"/>
      <c r="E97" s="61"/>
      <c r="F97" s="61"/>
      <c r="G97" s="68"/>
      <c r="H97" s="69">
        <v>99460</v>
      </c>
      <c r="I97" s="70">
        <v>94540</v>
      </c>
      <c r="J97" s="71">
        <v>87685</v>
      </c>
      <c r="K97" s="72">
        <v>211132</v>
      </c>
      <c r="L97" s="73">
        <v>391860</v>
      </c>
      <c r="M97" s="74">
        <v>1080883</v>
      </c>
      <c r="N97" s="75">
        <v>2512051</v>
      </c>
      <c r="O97" s="75">
        <v>1198831</v>
      </c>
      <c r="P97" s="75">
        <v>991952</v>
      </c>
      <c r="Q97" s="28">
        <f t="shared" si="12"/>
        <v>6668394</v>
      </c>
      <c r="R97" s="29"/>
    </row>
    <row r="98" spans="1:18" s="4" customFormat="1" ht="16.5" x14ac:dyDescent="0.3">
      <c r="A98" s="55" t="s">
        <v>114</v>
      </c>
      <c r="B98" s="61"/>
      <c r="C98" s="62"/>
      <c r="D98" s="61"/>
      <c r="E98" s="61"/>
      <c r="F98" s="61"/>
      <c r="G98" s="68"/>
      <c r="H98" s="69">
        <v>225943</v>
      </c>
      <c r="I98" s="70">
        <v>93590</v>
      </c>
      <c r="J98" s="71">
        <v>51880</v>
      </c>
      <c r="K98" s="72">
        <v>69855</v>
      </c>
      <c r="L98" s="73">
        <v>215529</v>
      </c>
      <c r="M98" s="74">
        <v>913579</v>
      </c>
      <c r="N98" s="75">
        <v>921250</v>
      </c>
      <c r="O98" s="75">
        <v>650585</v>
      </c>
      <c r="P98" s="75">
        <v>350731</v>
      </c>
      <c r="Q98" s="28">
        <f t="shared" si="12"/>
        <v>3492942</v>
      </c>
      <c r="R98" s="29"/>
    </row>
    <row r="99" spans="1:18" s="4" customFormat="1" ht="16.5" x14ac:dyDescent="0.3">
      <c r="A99" s="55" t="s">
        <v>115</v>
      </c>
      <c r="B99" s="61"/>
      <c r="C99" s="62"/>
      <c r="D99" s="61"/>
      <c r="E99" s="61"/>
      <c r="F99" s="61"/>
      <c r="G99" s="68"/>
      <c r="H99" s="69">
        <v>227360</v>
      </c>
      <c r="I99" s="70">
        <v>438538</v>
      </c>
      <c r="J99" s="71">
        <v>79560</v>
      </c>
      <c r="K99" s="72">
        <v>60697</v>
      </c>
      <c r="L99" s="73">
        <v>131820</v>
      </c>
      <c r="M99" s="74">
        <v>177441</v>
      </c>
      <c r="N99" s="75">
        <v>487337</v>
      </c>
      <c r="O99" s="75">
        <v>355189</v>
      </c>
      <c r="P99" s="75">
        <v>459218</v>
      </c>
      <c r="Q99" s="28">
        <f t="shared" si="12"/>
        <v>2417160</v>
      </c>
      <c r="R99" s="29"/>
    </row>
    <row r="100" spans="1:18" s="4" customFormat="1" ht="16.5" x14ac:dyDescent="0.3">
      <c r="A100" s="55" t="s">
        <v>116</v>
      </c>
      <c r="B100" s="61"/>
      <c r="C100" s="62"/>
      <c r="D100" s="61"/>
      <c r="E100" s="61"/>
      <c r="F100" s="61"/>
      <c r="G100" s="68"/>
      <c r="H100" s="69">
        <v>370328</v>
      </c>
      <c r="I100" s="70">
        <v>414270</v>
      </c>
      <c r="J100" s="71">
        <v>114177</v>
      </c>
      <c r="K100" s="72">
        <v>228890</v>
      </c>
      <c r="L100" s="73">
        <v>268103</v>
      </c>
      <c r="M100" s="74">
        <v>1644043</v>
      </c>
      <c r="N100" s="75">
        <v>495897</v>
      </c>
      <c r="O100" s="75">
        <v>665745</v>
      </c>
      <c r="P100" s="75">
        <v>392187</v>
      </c>
      <c r="Q100" s="28">
        <f t="shared" si="12"/>
        <v>4593640</v>
      </c>
      <c r="R100" s="29"/>
    </row>
    <row r="101" spans="1:18" s="4" customFormat="1" ht="16.5" x14ac:dyDescent="0.3">
      <c r="A101" s="55" t="s">
        <v>117</v>
      </c>
      <c r="B101" s="61"/>
      <c r="C101" s="62"/>
      <c r="D101" s="61"/>
      <c r="E101" s="61"/>
      <c r="F101" s="61"/>
      <c r="G101" s="68"/>
      <c r="H101" s="69">
        <v>138800</v>
      </c>
      <c r="I101" s="70">
        <v>19884</v>
      </c>
      <c r="J101" s="69">
        <v>36460</v>
      </c>
      <c r="K101" s="69">
        <v>93102</v>
      </c>
      <c r="L101" s="73">
        <v>333580</v>
      </c>
      <c r="M101" s="26">
        <v>231662</v>
      </c>
      <c r="N101" s="73">
        <v>368506</v>
      </c>
      <c r="O101" s="73">
        <v>535697</v>
      </c>
      <c r="P101" s="73">
        <v>580660</v>
      </c>
      <c r="Q101" s="28">
        <f t="shared" si="12"/>
        <v>2338351</v>
      </c>
      <c r="R101" s="29"/>
    </row>
    <row r="102" spans="1:18" s="4" customFormat="1" ht="15.75" x14ac:dyDescent="0.25">
      <c r="A102" s="55" t="s">
        <v>118</v>
      </c>
      <c r="B102" s="61"/>
      <c r="C102" s="62"/>
      <c r="D102" s="61"/>
      <c r="E102" s="61"/>
      <c r="F102" s="61"/>
      <c r="G102" s="68"/>
      <c r="H102" s="69"/>
      <c r="I102" s="70"/>
      <c r="J102" s="69"/>
      <c r="K102" s="69"/>
      <c r="L102" s="73"/>
      <c r="M102" s="73"/>
      <c r="N102" s="73">
        <v>7216919</v>
      </c>
      <c r="O102" s="73">
        <v>10000398</v>
      </c>
      <c r="P102" s="73">
        <v>18741365</v>
      </c>
      <c r="Q102" s="28">
        <f>SUM(E102:P102)</f>
        <v>35958682</v>
      </c>
      <c r="R102" s="29"/>
    </row>
    <row r="103" spans="1:18" s="4" customFormat="1" ht="15.75" x14ac:dyDescent="0.25">
      <c r="A103" s="55" t="s">
        <v>119</v>
      </c>
      <c r="B103" s="61"/>
      <c r="C103" s="62"/>
      <c r="D103" s="61"/>
      <c r="E103" s="61"/>
      <c r="F103" s="61"/>
      <c r="G103" s="68"/>
      <c r="H103" s="69"/>
      <c r="I103" s="70">
        <v>62200</v>
      </c>
      <c r="J103" s="69">
        <v>142000</v>
      </c>
      <c r="K103" s="69">
        <v>148100</v>
      </c>
      <c r="L103" s="73">
        <v>125000</v>
      </c>
      <c r="M103" s="73">
        <v>254500</v>
      </c>
      <c r="N103" s="73">
        <v>287100</v>
      </c>
      <c r="O103" s="73">
        <v>267200</v>
      </c>
      <c r="P103" s="73">
        <v>170000</v>
      </c>
      <c r="Q103" s="25">
        <f t="shared" si="12"/>
        <v>1456100</v>
      </c>
      <c r="R103" s="29"/>
    </row>
    <row r="104" spans="1:18" s="4" customFormat="1" ht="15.75" x14ac:dyDescent="0.25">
      <c r="A104" s="52" t="s">
        <v>104</v>
      </c>
      <c r="B104" s="61">
        <f>SUM(B89:B103)</f>
        <v>0</v>
      </c>
      <c r="C104" s="61">
        <f t="shared" ref="C104:H104" si="13">SUM(C89:C103)</f>
        <v>0</v>
      </c>
      <c r="D104" s="61">
        <f t="shared" si="13"/>
        <v>0</v>
      </c>
      <c r="E104" s="61">
        <f t="shared" si="13"/>
        <v>0</v>
      </c>
      <c r="F104" s="61">
        <f t="shared" si="13"/>
        <v>0</v>
      </c>
      <c r="G104" s="61">
        <f t="shared" si="13"/>
        <v>0</v>
      </c>
      <c r="H104" s="64">
        <f t="shared" si="13"/>
        <v>15147579</v>
      </c>
      <c r="I104" s="61">
        <f>SUM(I89:I103)</f>
        <v>19343600</v>
      </c>
      <c r="J104" s="61">
        <f t="shared" ref="J104:Q104" si="14">SUM(J89:J103)</f>
        <v>14326079</v>
      </c>
      <c r="K104" s="61">
        <f t="shared" si="14"/>
        <v>14729472</v>
      </c>
      <c r="L104" s="61">
        <f t="shared" si="14"/>
        <v>24354291</v>
      </c>
      <c r="M104" s="61">
        <f t="shared" si="14"/>
        <v>23556677</v>
      </c>
      <c r="N104" s="61">
        <f t="shared" si="14"/>
        <v>55447067</v>
      </c>
      <c r="O104" s="61">
        <f t="shared" si="14"/>
        <v>31640211</v>
      </c>
      <c r="P104" s="61">
        <f t="shared" si="14"/>
        <v>40498260.299999997</v>
      </c>
      <c r="Q104" s="61">
        <f t="shared" si="14"/>
        <v>239043236.30000001</v>
      </c>
      <c r="R104" s="29"/>
    </row>
    <row r="105" spans="1:18" s="4" customFormat="1" ht="15.75" x14ac:dyDescent="0.25">
      <c r="A105" s="52"/>
      <c r="B105" s="61"/>
      <c r="C105" s="62"/>
      <c r="D105" s="61"/>
      <c r="E105" s="61"/>
      <c r="F105" s="61"/>
      <c r="G105" s="61"/>
      <c r="H105" s="61"/>
      <c r="I105" s="61"/>
      <c r="J105" s="64"/>
      <c r="K105" s="64"/>
      <c r="L105" s="67"/>
      <c r="M105" s="66"/>
      <c r="N105" s="67"/>
      <c r="O105" s="67"/>
      <c r="P105" s="67"/>
      <c r="Q105" s="64"/>
      <c r="R105" s="29"/>
    </row>
    <row r="106" spans="1:18" s="4" customFormat="1" ht="15.75" x14ac:dyDescent="0.25">
      <c r="A106" s="52" t="s">
        <v>120</v>
      </c>
      <c r="B106" s="76">
        <f t="shared" ref="B106:Q106" si="15">+B86+B87+B104</f>
        <v>442262489.86499989</v>
      </c>
      <c r="C106" s="77">
        <f t="shared" si="15"/>
        <v>25038871</v>
      </c>
      <c r="D106" s="76">
        <f t="shared" si="15"/>
        <v>467301360.86500013</v>
      </c>
      <c r="E106" s="76">
        <f t="shared" si="15"/>
        <v>19635891.949999999</v>
      </c>
      <c r="F106" s="76">
        <f t="shared" si="15"/>
        <v>18345529</v>
      </c>
      <c r="G106" s="76">
        <f t="shared" si="15"/>
        <v>17829981</v>
      </c>
      <c r="H106" s="76">
        <f t="shared" si="15"/>
        <v>37252209</v>
      </c>
      <c r="I106" s="76">
        <f t="shared" si="15"/>
        <v>31226068</v>
      </c>
      <c r="J106" s="76">
        <f t="shared" si="15"/>
        <v>23519589.5</v>
      </c>
      <c r="K106" s="76">
        <f t="shared" si="15"/>
        <v>52851966</v>
      </c>
      <c r="L106" s="76">
        <f t="shared" si="15"/>
        <v>51683806</v>
      </c>
      <c r="M106" s="76">
        <f t="shared" si="15"/>
        <v>55033173</v>
      </c>
      <c r="N106" s="76">
        <f t="shared" si="15"/>
        <v>89427711</v>
      </c>
      <c r="O106" s="76">
        <f t="shared" si="15"/>
        <v>53032361</v>
      </c>
      <c r="P106" s="76">
        <f t="shared" si="15"/>
        <v>56830411.299999997</v>
      </c>
      <c r="Q106" s="76">
        <f t="shared" si="15"/>
        <v>506668696.75</v>
      </c>
      <c r="R106" s="29">
        <f t="shared" si="9"/>
        <v>108.42440000862159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2026-03-04T13:33:22Z</dcterms:created>
  <dcterms:modified xsi:type="dcterms:W3CDTF">2026-03-04T13:37:07Z</dcterms:modified>
</cp:coreProperties>
</file>